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76" windowHeight="6072"/>
  </bookViews>
  <sheets>
    <sheet name="Лист1" sheetId="1" r:id="rId1"/>
  </sheets>
  <definedNames>
    <definedName name="_xlnm.Print_Area" localSheetId="0">Лист1!$A$1:$I$203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H5" i="1" s="1"/>
  <c r="B5" i="1"/>
  <c r="I190" i="1"/>
  <c r="I189" i="1"/>
  <c r="I194" i="1"/>
  <c r="I195" i="1"/>
  <c r="I196" i="1"/>
  <c r="I197" i="1"/>
  <c r="I198" i="1"/>
  <c r="I199" i="1"/>
  <c r="I193" i="1"/>
  <c r="B183" i="1"/>
  <c r="D183" i="1"/>
  <c r="B181" i="1"/>
  <c r="D181" i="1"/>
  <c r="B178" i="1"/>
  <c r="D178" i="1"/>
  <c r="I12" i="1"/>
  <c r="I30" i="1"/>
  <c r="I37" i="1"/>
  <c r="D115" i="1"/>
  <c r="B115" i="1"/>
  <c r="B171" i="1"/>
  <c r="D171" i="1"/>
  <c r="B166" i="1"/>
  <c r="D166" i="1"/>
  <c r="B154" i="1"/>
  <c r="D154" i="1"/>
  <c r="B153" i="1"/>
  <c r="D153" i="1"/>
  <c r="B149" i="1"/>
  <c r="D149" i="1"/>
  <c r="B152" i="1"/>
  <c r="D152" i="1"/>
  <c r="D150" i="1"/>
  <c r="B150" i="1"/>
  <c r="B140" i="1"/>
  <c r="D140" i="1"/>
  <c r="B146" i="1"/>
  <c r="D146" i="1"/>
  <c r="B144" i="1"/>
  <c r="D144" i="1"/>
  <c r="B143" i="1"/>
  <c r="D143" i="1"/>
  <c r="B142" i="1"/>
  <c r="D142" i="1"/>
  <c r="D128" i="1"/>
  <c r="D129" i="1"/>
  <c r="B128" i="1"/>
  <c r="B129" i="1"/>
  <c r="B127" i="1"/>
  <c r="D127" i="1"/>
  <c r="B126" i="1"/>
  <c r="D126" i="1"/>
  <c r="B133" i="1"/>
  <c r="D133" i="1"/>
  <c r="B122" i="1"/>
  <c r="D122" i="1"/>
  <c r="B121" i="1"/>
  <c r="D121" i="1"/>
  <c r="B125" i="1"/>
  <c r="D125" i="1"/>
  <c r="B119" i="1"/>
  <c r="D119" i="1"/>
  <c r="B118" i="1"/>
  <c r="D118" i="1"/>
  <c r="B117" i="1"/>
  <c r="D117" i="1"/>
  <c r="B113" i="1"/>
  <c r="D113" i="1"/>
  <c r="B106" i="1"/>
  <c r="D106" i="1"/>
  <c r="B101" i="1"/>
  <c r="D101" i="1"/>
  <c r="B100" i="1"/>
  <c r="D100" i="1"/>
  <c r="B97" i="1"/>
  <c r="D97" i="1"/>
  <c r="B98" i="1"/>
  <c r="D98" i="1"/>
  <c r="I81" i="1"/>
  <c r="B82" i="1"/>
  <c r="D82" i="1"/>
  <c r="B83" i="1"/>
  <c r="D83" i="1"/>
  <c r="B92" i="1"/>
  <c r="D92" i="1"/>
  <c r="B73" i="1"/>
  <c r="D73" i="1"/>
  <c r="B90" i="1"/>
  <c r="D90" i="1"/>
  <c r="B85" i="1"/>
  <c r="D85" i="1"/>
  <c r="B78" i="1"/>
  <c r="D78" i="1"/>
  <c r="B75" i="1"/>
  <c r="D75" i="1"/>
  <c r="B86" i="1"/>
  <c r="D86" i="1"/>
  <c r="B77" i="1"/>
  <c r="D77" i="1"/>
  <c r="B87" i="1"/>
  <c r="D87" i="1"/>
  <c r="B88" i="1"/>
  <c r="D88" i="1"/>
  <c r="B74" i="1"/>
  <c r="D74" i="1"/>
  <c r="B91" i="1"/>
  <c r="D91" i="1"/>
  <c r="B72" i="1"/>
  <c r="D72" i="1"/>
  <c r="B70" i="1"/>
  <c r="D70" i="1"/>
  <c r="B68" i="1"/>
  <c r="D68" i="1"/>
  <c r="B69" i="1"/>
  <c r="D69" i="1"/>
  <c r="B65" i="1"/>
  <c r="D65" i="1"/>
  <c r="B61" i="1"/>
  <c r="D61" i="1"/>
  <c r="D64" i="1"/>
  <c r="B64" i="1"/>
  <c r="B59" i="1"/>
  <c r="D59" i="1"/>
  <c r="D57" i="1"/>
  <c r="B57" i="1"/>
  <c r="B56" i="1"/>
  <c r="D56" i="1"/>
  <c r="I40" i="1"/>
  <c r="I42" i="1"/>
  <c r="I44" i="1"/>
  <c r="I51" i="1"/>
  <c r="I84" i="1"/>
  <c r="B52" i="1"/>
  <c r="D52" i="1"/>
  <c r="B49" i="1"/>
  <c r="D49" i="1"/>
  <c r="B50" i="1"/>
  <c r="D50" i="1"/>
  <c r="B47" i="1"/>
  <c r="D47" i="1"/>
  <c r="B38" i="1"/>
  <c r="D38" i="1"/>
  <c r="B45" i="1"/>
  <c r="D45" i="1"/>
  <c r="B36" i="1"/>
  <c r="D36" i="1"/>
  <c r="D35" i="1"/>
  <c r="B35" i="1"/>
  <c r="D43" i="1"/>
  <c r="B43" i="1"/>
  <c r="D41" i="1"/>
  <c r="B41" i="1"/>
  <c r="B33" i="1"/>
  <c r="D33" i="1"/>
  <c r="B32" i="1"/>
  <c r="D32" i="1"/>
  <c r="B29" i="1"/>
  <c r="D29" i="1"/>
  <c r="B31" i="1"/>
  <c r="D31" i="1"/>
  <c r="B19" i="1"/>
  <c r="D19" i="1"/>
  <c r="D17" i="1"/>
  <c r="B17" i="1"/>
  <c r="D63" i="1"/>
  <c r="B63" i="1"/>
  <c r="B14" i="1"/>
  <c r="D14" i="1"/>
  <c r="B16" i="1"/>
  <c r="D16" i="1"/>
  <c r="B9" i="1"/>
  <c r="D9" i="1"/>
  <c r="D11" i="1"/>
  <c r="D13" i="1"/>
  <c r="D15" i="1"/>
  <c r="D18" i="1"/>
  <c r="D20" i="1"/>
  <c r="D21" i="1"/>
  <c r="D22" i="1"/>
  <c r="D23" i="1"/>
  <c r="D24" i="1"/>
  <c r="D25" i="1"/>
  <c r="D26" i="1"/>
  <c r="D27" i="1"/>
  <c r="D28" i="1"/>
  <c r="D34" i="1"/>
  <c r="D39" i="1"/>
  <c r="D46" i="1"/>
  <c r="D48" i="1"/>
  <c r="D53" i="1"/>
  <c r="D54" i="1"/>
  <c r="D55" i="1"/>
  <c r="D60" i="1"/>
  <c r="D62" i="1"/>
  <c r="D66" i="1"/>
  <c r="D67" i="1"/>
  <c r="D71" i="1"/>
  <c r="D76" i="1"/>
  <c r="D79" i="1"/>
  <c r="D80" i="1"/>
  <c r="D89" i="1"/>
  <c r="D93" i="1"/>
  <c r="D94" i="1"/>
  <c r="D95" i="1"/>
  <c r="D96" i="1"/>
  <c r="D99" i="1"/>
  <c r="D102" i="1"/>
  <c r="D103" i="1"/>
  <c r="D104" i="1"/>
  <c r="D105" i="1"/>
  <c r="D107" i="1"/>
  <c r="D109" i="1"/>
  <c r="D110" i="1"/>
  <c r="D111" i="1"/>
  <c r="D112" i="1"/>
  <c r="D116" i="1"/>
  <c r="D120" i="1"/>
  <c r="D123" i="1"/>
  <c r="D124" i="1"/>
  <c r="D130" i="1"/>
  <c r="D131" i="1"/>
  <c r="D132" i="1"/>
  <c r="D134" i="1"/>
  <c r="D135" i="1"/>
  <c r="D136" i="1"/>
  <c r="D137" i="1"/>
  <c r="D138" i="1"/>
  <c r="D139" i="1"/>
  <c r="D141" i="1"/>
  <c r="D145" i="1"/>
  <c r="D147" i="1"/>
  <c r="D148" i="1"/>
  <c r="D151" i="1"/>
  <c r="D155" i="1"/>
  <c r="D156" i="1"/>
  <c r="D157" i="1"/>
  <c r="D158" i="1"/>
  <c r="D159" i="1"/>
  <c r="D160" i="1"/>
  <c r="D162" i="1"/>
  <c r="D163" i="1"/>
  <c r="D164" i="1"/>
  <c r="D165" i="1"/>
  <c r="D167" i="1"/>
  <c r="D168" i="1"/>
  <c r="D169" i="1"/>
  <c r="D170" i="1"/>
  <c r="D173" i="1"/>
  <c r="D174" i="1"/>
  <c r="D175" i="1"/>
  <c r="D177" i="1"/>
  <c r="D179" i="1"/>
  <c r="D180" i="1"/>
  <c r="D182" i="1"/>
  <c r="D184" i="1"/>
  <c r="D10" i="1"/>
  <c r="B13" i="1"/>
  <c r="B11" i="1"/>
  <c r="I11" i="1" s="1"/>
  <c r="B15" i="1"/>
  <c r="I15" i="1" s="1"/>
  <c r="B18" i="1"/>
  <c r="I18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26" i="1"/>
  <c r="I26" i="1" s="1"/>
  <c r="B27" i="1"/>
  <c r="I27" i="1" s="1"/>
  <c r="B28" i="1"/>
  <c r="I28" i="1" s="1"/>
  <c r="B34" i="1"/>
  <c r="I34" i="1" s="1"/>
  <c r="B39" i="1"/>
  <c r="B46" i="1"/>
  <c r="I46" i="1" s="1"/>
  <c r="B48" i="1"/>
  <c r="B53" i="1"/>
  <c r="I53" i="1" s="1"/>
  <c r="B54" i="1"/>
  <c r="B55" i="1"/>
  <c r="I55" i="1" s="1"/>
  <c r="B60" i="1"/>
  <c r="B62" i="1"/>
  <c r="B66" i="1"/>
  <c r="B67" i="1"/>
  <c r="B71" i="1"/>
  <c r="B76" i="1"/>
  <c r="B79" i="1"/>
  <c r="I79" i="1" s="1"/>
  <c r="B80" i="1"/>
  <c r="I80" i="1" s="1"/>
  <c r="B89" i="1"/>
  <c r="B93" i="1"/>
  <c r="B94" i="1"/>
  <c r="B95" i="1"/>
  <c r="B96" i="1"/>
  <c r="B99" i="1"/>
  <c r="B102" i="1"/>
  <c r="B103" i="1"/>
  <c r="B104" i="1"/>
  <c r="B105" i="1"/>
  <c r="B107" i="1"/>
  <c r="B109" i="1"/>
  <c r="B110" i="1"/>
  <c r="B111" i="1"/>
  <c r="B112" i="1"/>
  <c r="B116" i="1"/>
  <c r="B120" i="1"/>
  <c r="B123" i="1"/>
  <c r="B124" i="1"/>
  <c r="B130" i="1"/>
  <c r="B131" i="1"/>
  <c r="B132" i="1"/>
  <c r="B134" i="1"/>
  <c r="B135" i="1"/>
  <c r="B136" i="1"/>
  <c r="B137" i="1"/>
  <c r="B138" i="1"/>
  <c r="B141" i="1"/>
  <c r="B145" i="1"/>
  <c r="B147" i="1"/>
  <c r="B148" i="1"/>
  <c r="B151" i="1"/>
  <c r="B155" i="1"/>
  <c r="B156" i="1"/>
  <c r="B157" i="1"/>
  <c r="B158" i="1"/>
  <c r="B159" i="1"/>
  <c r="B160" i="1"/>
  <c r="B162" i="1"/>
  <c r="B163" i="1"/>
  <c r="B164" i="1"/>
  <c r="B165" i="1"/>
  <c r="B167" i="1"/>
  <c r="B168" i="1"/>
  <c r="B169" i="1"/>
  <c r="B170" i="1"/>
  <c r="B173" i="1"/>
  <c r="B174" i="1"/>
  <c r="B175" i="1"/>
  <c r="B177" i="1"/>
  <c r="B179" i="1"/>
  <c r="B180" i="1"/>
  <c r="B182" i="1"/>
  <c r="B184" i="1"/>
  <c r="B10" i="1"/>
  <c r="H128" i="1" l="1"/>
  <c r="I17" i="1"/>
  <c r="I5" i="1"/>
  <c r="I128" i="1"/>
  <c r="I181" i="1"/>
  <c r="I35" i="1"/>
  <c r="H178" i="1"/>
  <c r="H181" i="1"/>
  <c r="H183" i="1"/>
  <c r="I183" i="1"/>
  <c r="I10" i="1"/>
  <c r="I13" i="1"/>
  <c r="I9" i="1"/>
  <c r="I16" i="1"/>
  <c r="I14" i="1"/>
  <c r="I19" i="1"/>
  <c r="I31" i="1"/>
  <c r="I29" i="1"/>
  <c r="I32" i="1"/>
  <c r="I33" i="1"/>
  <c r="I36" i="1"/>
  <c r="I38" i="1"/>
  <c r="H166" i="1"/>
  <c r="H171" i="1"/>
  <c r="H149" i="1"/>
  <c r="I153" i="1"/>
  <c r="H154" i="1"/>
  <c r="I178" i="1"/>
  <c r="I171" i="1"/>
  <c r="I166" i="1"/>
  <c r="H152" i="1"/>
  <c r="I149" i="1"/>
  <c r="H153" i="1"/>
  <c r="I154" i="1"/>
  <c r="H140" i="1"/>
  <c r="I152" i="1"/>
  <c r="I113" i="1"/>
  <c r="I127" i="1"/>
  <c r="H142" i="1"/>
  <c r="H144" i="1"/>
  <c r="H146" i="1"/>
  <c r="I140" i="1"/>
  <c r="I87" i="1"/>
  <c r="I184" i="1"/>
  <c r="I124" i="1"/>
  <c r="I120" i="1"/>
  <c r="I115" i="1"/>
  <c r="I111" i="1"/>
  <c r="I109" i="1"/>
  <c r="I105" i="1"/>
  <c r="I103" i="1"/>
  <c r="I146" i="1"/>
  <c r="I182" i="1"/>
  <c r="I179" i="1"/>
  <c r="I175" i="1"/>
  <c r="I173" i="1"/>
  <c r="I130" i="1"/>
  <c r="I123" i="1"/>
  <c r="I116" i="1"/>
  <c r="I112" i="1"/>
  <c r="I110" i="1"/>
  <c r="I107" i="1"/>
  <c r="I104" i="1"/>
  <c r="I102" i="1"/>
  <c r="I96" i="1"/>
  <c r="I94" i="1"/>
  <c r="I89" i="1"/>
  <c r="I117" i="1"/>
  <c r="H125" i="1"/>
  <c r="H143" i="1"/>
  <c r="I144" i="1"/>
  <c r="I73" i="1"/>
  <c r="I129" i="1"/>
  <c r="I122" i="1"/>
  <c r="H133" i="1"/>
  <c r="I126" i="1"/>
  <c r="I143" i="1"/>
  <c r="I142" i="1"/>
  <c r="I180" i="1"/>
  <c r="I177" i="1"/>
  <c r="I174" i="1"/>
  <c r="I99" i="1"/>
  <c r="I95" i="1"/>
  <c r="H126" i="1"/>
  <c r="H129" i="1"/>
  <c r="H127" i="1"/>
  <c r="I125" i="1"/>
  <c r="I71" i="1"/>
  <c r="I66" i="1"/>
  <c r="I60" i="1"/>
  <c r="I54" i="1"/>
  <c r="I48" i="1"/>
  <c r="I39" i="1"/>
  <c r="H52" i="1"/>
  <c r="H101" i="1"/>
  <c r="H106" i="1"/>
  <c r="H121" i="1"/>
  <c r="I133" i="1"/>
  <c r="I121" i="1"/>
  <c r="H122" i="1"/>
  <c r="I119" i="1"/>
  <c r="H117" i="1"/>
  <c r="H119" i="1"/>
  <c r="H118" i="1"/>
  <c r="I118" i="1"/>
  <c r="H113" i="1"/>
  <c r="I106" i="1"/>
  <c r="I101" i="1"/>
  <c r="I63" i="1"/>
  <c r="I41" i="1"/>
  <c r="H38" i="1"/>
  <c r="H47" i="1"/>
  <c r="I49" i="1"/>
  <c r="I52" i="1"/>
  <c r="I56" i="1"/>
  <c r="H61" i="1"/>
  <c r="H65" i="1"/>
  <c r="H69" i="1"/>
  <c r="H68" i="1"/>
  <c r="H70" i="1"/>
  <c r="H72" i="1"/>
  <c r="H74" i="1"/>
  <c r="H100" i="1"/>
  <c r="I45" i="1"/>
  <c r="I50" i="1"/>
  <c r="I91" i="1"/>
  <c r="I75" i="1"/>
  <c r="H78" i="1"/>
  <c r="H85" i="1"/>
  <c r="H90" i="1"/>
  <c r="H97" i="1"/>
  <c r="I100" i="1"/>
  <c r="I93" i="1"/>
  <c r="I76" i="1"/>
  <c r="I67" i="1"/>
  <c r="I62" i="1"/>
  <c r="I131" i="1"/>
  <c r="I57" i="1"/>
  <c r="I61" i="1"/>
  <c r="I88" i="1"/>
  <c r="H87" i="1"/>
  <c r="H77" i="1"/>
  <c r="H86" i="1"/>
  <c r="H75" i="1"/>
  <c r="H73" i="1"/>
  <c r="I92" i="1"/>
  <c r="I97" i="1"/>
  <c r="I47" i="1"/>
  <c r="I169" i="1"/>
  <c r="I167" i="1"/>
  <c r="I164" i="1"/>
  <c r="I162" i="1"/>
  <c r="I158" i="1"/>
  <c r="I156" i="1"/>
  <c r="I151" i="1"/>
  <c r="I150" i="1"/>
  <c r="I147" i="1"/>
  <c r="I141" i="1"/>
  <c r="I138" i="1"/>
  <c r="I135" i="1"/>
  <c r="I132" i="1"/>
  <c r="H98" i="1"/>
  <c r="I170" i="1"/>
  <c r="I168" i="1"/>
  <c r="I165" i="1"/>
  <c r="I163" i="1"/>
  <c r="I160" i="1"/>
  <c r="I159" i="1"/>
  <c r="I157" i="1"/>
  <c r="I155" i="1"/>
  <c r="I148" i="1"/>
  <c r="I145" i="1"/>
  <c r="I139" i="1"/>
  <c r="I137" i="1"/>
  <c r="I136" i="1"/>
  <c r="I134" i="1"/>
  <c r="I98" i="1"/>
  <c r="I90" i="1"/>
  <c r="I85" i="1"/>
  <c r="I78" i="1"/>
  <c r="I86" i="1"/>
  <c r="I77" i="1"/>
  <c r="H88" i="1"/>
  <c r="I74" i="1"/>
  <c r="I72" i="1"/>
  <c r="I70" i="1"/>
  <c r="I69" i="1"/>
  <c r="I68" i="1"/>
  <c r="I65" i="1"/>
  <c r="I43" i="1"/>
  <c r="I64" i="1"/>
  <c r="H64" i="1"/>
  <c r="H59" i="1"/>
  <c r="I59" i="1"/>
  <c r="H35" i="1"/>
  <c r="H50" i="1"/>
  <c r="H49" i="1"/>
  <c r="H9" i="1"/>
  <c r="H41" i="1"/>
  <c r="H44" i="1"/>
  <c r="H45" i="1"/>
  <c r="H36" i="1"/>
  <c r="H43" i="1"/>
  <c r="H14" i="1"/>
  <c r="H32" i="1"/>
  <c r="H33" i="1"/>
  <c r="H31" i="1"/>
  <c r="H29" i="1"/>
  <c r="H19" i="1"/>
  <c r="H17" i="1"/>
  <c r="H16" i="1"/>
  <c r="H13" i="1"/>
  <c r="D176" i="1"/>
  <c r="I176" i="1" s="1"/>
  <c r="I4" i="1"/>
  <c r="H4" i="1" l="1"/>
  <c r="I187" i="1"/>
  <c r="H187" i="1"/>
  <c r="H199" i="1" l="1"/>
  <c r="H197" i="1"/>
  <c r="H180" i="1"/>
  <c r="H124" i="1"/>
  <c r="H176" i="1"/>
  <c r="H141" i="1"/>
  <c r="H123" i="1"/>
  <c r="H105" i="1"/>
  <c r="H95" i="1"/>
  <c r="H76" i="1"/>
  <c r="H46" i="1"/>
  <c r="H25" i="1"/>
  <c r="H148" i="1"/>
  <c r="H139" i="1"/>
  <c r="H136" i="1"/>
  <c r="H120" i="1"/>
  <c r="H112" i="1"/>
  <c r="H102" i="1"/>
  <c r="H94" i="1"/>
  <c r="H71" i="1"/>
  <c r="H62" i="1"/>
  <c r="H57" i="1"/>
  <c r="H53" i="1"/>
  <c r="H28" i="1"/>
  <c r="H24" i="1"/>
  <c r="H11" i="1"/>
  <c r="H10" i="1"/>
  <c r="H167" i="1"/>
  <c r="H162" i="1"/>
  <c r="H159" i="1"/>
  <c r="H155" i="1"/>
  <c r="H156" i="1"/>
  <c r="H174" i="1"/>
  <c r="H169" i="1"/>
  <c r="H193" i="1"/>
  <c r="H132" i="1"/>
  <c r="H54" i="1"/>
  <c r="H184" i="1"/>
  <c r="H177" i="1"/>
  <c r="H160" i="1"/>
  <c r="H157" i="1"/>
  <c r="H137" i="1"/>
  <c r="H134" i="1"/>
  <c r="H107" i="1"/>
  <c r="H96" i="1"/>
  <c r="H79" i="1"/>
  <c r="H55" i="1"/>
  <c r="H48" i="1"/>
  <c r="H26" i="1"/>
  <c r="H15" i="1"/>
  <c r="H182" i="1"/>
  <c r="H195" i="1"/>
  <c r="H179" i="1"/>
  <c r="H173" i="1"/>
  <c r="H170" i="1"/>
  <c r="H165" i="1"/>
  <c r="H158" i="1"/>
  <c r="H151" i="1"/>
  <c r="H147" i="1"/>
  <c r="H138" i="1"/>
  <c r="H135" i="1"/>
  <c r="H130" i="1"/>
  <c r="H116" i="1"/>
  <c r="H111" i="1"/>
  <c r="H103" i="1"/>
  <c r="H66" i="1"/>
  <c r="H99" i="1"/>
  <c r="H93" i="1"/>
  <c r="H80" i="1"/>
  <c r="H67" i="1"/>
  <c r="H60" i="1"/>
  <c r="H56" i="1"/>
  <c r="H39" i="1"/>
  <c r="H27" i="1"/>
  <c r="H23" i="1"/>
  <c r="H18" i="1"/>
  <c r="H194" i="1"/>
  <c r="H164" i="1"/>
  <c r="H145" i="1"/>
  <c r="H115" i="1"/>
  <c r="H110" i="1"/>
  <c r="H89" i="1"/>
  <c r="H22" i="1"/>
  <c r="H168" i="1"/>
  <c r="H150" i="1"/>
  <c r="H109" i="1"/>
  <c r="H63" i="1"/>
  <c r="H34" i="1"/>
  <c r="H21" i="1"/>
  <c r="H131" i="1"/>
  <c r="H104" i="1"/>
  <c r="H20" i="1"/>
  <c r="H198" i="1"/>
  <c r="H175" i="1"/>
  <c r="H163" i="1"/>
  <c r="H200" i="1" l="1"/>
  <c r="I200" i="1" s="1"/>
  <c r="I203" i="1" l="1"/>
</calcChain>
</file>

<file path=xl/sharedStrings.xml><?xml version="1.0" encoding="utf-8"?>
<sst xmlns="http://schemas.openxmlformats.org/spreadsheetml/2006/main" count="212" uniqueCount="212">
  <si>
    <t>Кол-во пачек</t>
  </si>
  <si>
    <t>Цена</t>
  </si>
  <si>
    <t>Кол-во:</t>
  </si>
  <si>
    <t xml:space="preserve">Итого: </t>
  </si>
  <si>
    <t>Весом за кг.</t>
  </si>
  <si>
    <t>Кол-во кг.</t>
  </si>
  <si>
    <t xml:space="preserve">Наименование: </t>
  </si>
  <si>
    <t>Сумма</t>
  </si>
  <si>
    <t>Скидка</t>
  </si>
  <si>
    <t xml:space="preserve">Скидки </t>
  </si>
  <si>
    <t>кг</t>
  </si>
  <si>
    <t>Брусничника Лист</t>
  </si>
  <si>
    <t>Медуница</t>
  </si>
  <si>
    <t>Орегано (душица)</t>
  </si>
  <si>
    <t>Липа цвет и листья</t>
  </si>
  <si>
    <t>Иван чая (кипрея) цветы</t>
  </si>
  <si>
    <t>Облепиха ягода</t>
  </si>
  <si>
    <t>Зверобой</t>
  </si>
  <si>
    <t>Девясил</t>
  </si>
  <si>
    <t>Спорыш (горец птичий)</t>
  </si>
  <si>
    <t>Галега (козлятник)</t>
  </si>
  <si>
    <t>Кукурузные рыльца</t>
  </si>
  <si>
    <t>Солодка корень</t>
  </si>
  <si>
    <t>Ромашка цветы</t>
  </si>
  <si>
    <t>Солянка холмовая</t>
  </si>
  <si>
    <t>Лапчатка гусиная</t>
  </si>
  <si>
    <t xml:space="preserve">Боярка плоды </t>
  </si>
  <si>
    <t>Рябина красная плоды</t>
  </si>
  <si>
    <t>Рябина черная плоды</t>
  </si>
  <si>
    <t>Смородина лист</t>
  </si>
  <si>
    <t>Малина лист</t>
  </si>
  <si>
    <t>Крапива</t>
  </si>
  <si>
    <t>Шалфей</t>
  </si>
  <si>
    <t>Пион (марьин) корень</t>
  </si>
  <si>
    <t>Пустырник</t>
  </si>
  <si>
    <t>Апельсина цедра</t>
  </si>
  <si>
    <t>Лопух корень</t>
  </si>
  <si>
    <t>Вереска цветы</t>
  </si>
  <si>
    <t>Бузины цветы</t>
  </si>
  <si>
    <t xml:space="preserve">Боровая матка </t>
  </si>
  <si>
    <t>Лаванды цветы</t>
  </si>
  <si>
    <t>Березы лист</t>
  </si>
  <si>
    <t>Эхинацея лист крымская</t>
  </si>
  <si>
    <t>Тысячелистник</t>
  </si>
  <si>
    <t>Иссоп</t>
  </si>
  <si>
    <t>Толокнянка</t>
  </si>
  <si>
    <t>Зизифора</t>
  </si>
  <si>
    <t>Фасоли створки</t>
  </si>
  <si>
    <t>Одуванчик корень</t>
  </si>
  <si>
    <t>Пихта хвоя</t>
  </si>
  <si>
    <t>Малина ягоды кубик сублимат</t>
  </si>
  <si>
    <t>Клубника ягоды кубик сублимат</t>
  </si>
  <si>
    <t>Клубника ягоды целые сублимат</t>
  </si>
  <si>
    <t>Шлемник байкальский</t>
  </si>
  <si>
    <t>Сублимированные ягоды</t>
  </si>
  <si>
    <t>Можжевельник плоды</t>
  </si>
  <si>
    <t>Боярка цвет</t>
  </si>
  <si>
    <t>Буквица</t>
  </si>
  <si>
    <t>Крушина кора</t>
  </si>
  <si>
    <t>Сенна, лист</t>
  </si>
  <si>
    <t>Цикорий корень</t>
  </si>
  <si>
    <t>Пижма</t>
  </si>
  <si>
    <t>Хмель шишки</t>
  </si>
  <si>
    <t>Полынь</t>
  </si>
  <si>
    <t>Будра плющевидная</t>
  </si>
  <si>
    <t xml:space="preserve">Аир корень </t>
  </si>
  <si>
    <t>Подорожник</t>
  </si>
  <si>
    <t>Хвощ полевой</t>
  </si>
  <si>
    <t>Сосны почки</t>
  </si>
  <si>
    <t>Сушиница топяная</t>
  </si>
  <si>
    <t>Укроп семена</t>
  </si>
  <si>
    <t xml:space="preserve">Делаем скидку на большие объемы! Уточняйте цены у менеджера! </t>
  </si>
  <si>
    <t>Курильский чай (Лапчатка курильская) (Могучка)</t>
  </si>
  <si>
    <t>Шиповник плоды 250гр/500гр</t>
  </si>
  <si>
    <t>Золотой корень 25/50гр.</t>
  </si>
  <si>
    <t>https://yandex.ru/video/search?text=рыжиковое%20масло&amp;path=wizard&amp;noreask=1</t>
  </si>
  <si>
    <t>Скидки  специи уточняйте у менеджера!</t>
  </si>
  <si>
    <t>Черемуха молотая, не скрипит на зубах, очень мелкий помол. 200гр</t>
  </si>
  <si>
    <t>Малина ии Ежевика ягоды ЦЕЛЫЕ сублимат</t>
  </si>
  <si>
    <r>
      <t xml:space="preserve">Сагаан Даля лучшие цены! </t>
    </r>
    <r>
      <rPr>
        <sz val="16"/>
        <color rgb="FFFF0000"/>
        <rFont val="Calibri"/>
        <family val="2"/>
        <charset val="204"/>
        <scheme val="minor"/>
      </rPr>
      <t xml:space="preserve">Свои сборщики! </t>
    </r>
    <r>
      <rPr>
        <b/>
        <sz val="16"/>
        <color rgb="FFFF0000"/>
        <rFont val="Calibri"/>
        <family val="2"/>
        <charset val="204"/>
        <scheme val="minor"/>
      </rPr>
      <t>Нашли дешевлее?</t>
    </r>
    <r>
      <rPr>
        <sz val="16"/>
        <color rgb="FFFF0000"/>
        <rFont val="Calibri"/>
        <family val="2"/>
        <charset val="204"/>
        <scheme val="minor"/>
      </rPr>
      <t xml:space="preserve"> И такое же качество? Сообщите нам! Мы Вам возможно предложим лучше условия.</t>
    </r>
  </si>
  <si>
    <t>Цедра апельсина (см апельсин цедра)</t>
  </si>
  <si>
    <t>Чага дробленая (возможно кусковая)</t>
  </si>
  <si>
    <t xml:space="preserve">Астрагал </t>
  </si>
  <si>
    <t>Арония ( см. рябина черноплодная)</t>
  </si>
  <si>
    <t>Адонис (стародубка)</t>
  </si>
  <si>
    <t xml:space="preserve">Спрашивайте у менеджера и уточняйте цены! На объемы скидка! </t>
  </si>
  <si>
    <t>Бадан лист ферментированный/зеленый</t>
  </si>
  <si>
    <t>Бадан корень</t>
  </si>
  <si>
    <t xml:space="preserve">Багульник болотный </t>
  </si>
  <si>
    <t>Кипрея (см. Иван чая) цветы</t>
  </si>
  <si>
    <t>Бадьян 25/50 гр</t>
  </si>
  <si>
    <t>Березы лист почка</t>
  </si>
  <si>
    <t>Вереск для окуривания под заказ есть возможность заготовить</t>
  </si>
  <si>
    <t>Верблюжья колючка (караганагривастая) охотники при простуде используют</t>
  </si>
  <si>
    <t>Валерианы</t>
  </si>
  <si>
    <t>Виноградный лист</t>
  </si>
  <si>
    <t>Володушка лист</t>
  </si>
  <si>
    <t>Козлятник (см. Галега)</t>
  </si>
  <si>
    <t xml:space="preserve">Гибускус крупнолистовой (см. Каркаде) </t>
  </si>
  <si>
    <t>Годжи ягоды НЕТ В НАЛИЧИИ под заказ</t>
  </si>
  <si>
    <t>Горец птичий (см. Спорыш)</t>
  </si>
  <si>
    <t>Гречиха травы под заказ</t>
  </si>
  <si>
    <t>Гранат цветы</t>
  </si>
  <si>
    <t>Гриб рейши</t>
  </si>
  <si>
    <t>Гвоздика целая 25/50</t>
  </si>
  <si>
    <t>Гвоздика молотая 25/50</t>
  </si>
  <si>
    <t>Грушанка</t>
  </si>
  <si>
    <t>Грушанка 2 сорт (без переборки вторичной)</t>
  </si>
  <si>
    <t>Гинкобилоба</t>
  </si>
  <si>
    <t>Дербенник (плакун трава)</t>
  </si>
  <si>
    <t>Душица (есть орегано)</t>
  </si>
  <si>
    <t>Дуб кора</t>
  </si>
  <si>
    <t>Донник корень</t>
  </si>
  <si>
    <t xml:space="preserve">Донник трава </t>
  </si>
  <si>
    <t>Дурнишник</t>
  </si>
  <si>
    <t>Жасмин цветы 25/50гр.</t>
  </si>
  <si>
    <t>Женьшень корень 25/50гр. под заказ</t>
  </si>
  <si>
    <t>Жмых облепихи (облепиха шрот)</t>
  </si>
  <si>
    <t>Земляника лист</t>
  </si>
  <si>
    <t>Зопник</t>
  </si>
  <si>
    <t>Зюзник</t>
  </si>
  <si>
    <t>Ива кора</t>
  </si>
  <si>
    <t>Имбирь порошок</t>
  </si>
  <si>
    <t>Имбирь дробленный</t>
  </si>
  <si>
    <t>Календула ярко рыжая (ноготки)</t>
  </si>
  <si>
    <t>Кедр хвоя (готовим сами)</t>
  </si>
  <si>
    <t>Кизил ягоды под заказ</t>
  </si>
  <si>
    <t>Красный корень</t>
  </si>
  <si>
    <t>Калина ягода</t>
  </si>
  <si>
    <t>Корица дробленая</t>
  </si>
  <si>
    <t>Корица порошок</t>
  </si>
  <si>
    <t>Кориандр</t>
  </si>
  <si>
    <t xml:space="preserve">Каштан </t>
  </si>
  <si>
    <t>Коровяк</t>
  </si>
  <si>
    <t>Красная щетка</t>
  </si>
  <si>
    <t>Калган под заказ</t>
  </si>
  <si>
    <t>Кровохлебка</t>
  </si>
  <si>
    <t>Клевер цветок</t>
  </si>
  <si>
    <t>Клевер  скидка на большой объем</t>
  </si>
  <si>
    <t>Таволга (см лабазник)</t>
  </si>
  <si>
    <t>Лабазник цвет</t>
  </si>
  <si>
    <t>Лабазник (таволга) скидки на объем</t>
  </si>
  <si>
    <t>Лабазник (таволга) корень</t>
  </si>
  <si>
    <t>Лаванды цветы 2 сорт под заказ</t>
  </si>
  <si>
    <t>Ландыш</t>
  </si>
  <si>
    <t>Луковая шелуха</t>
  </si>
  <si>
    <t>Мелисса крымская ароматная</t>
  </si>
  <si>
    <t>Марьин ( см. Пион) корень</t>
  </si>
  <si>
    <t xml:space="preserve">Молочая Палласа (Мужик корень) </t>
  </si>
  <si>
    <t xml:space="preserve">Мужик корень (Молочая Палласа ) </t>
  </si>
  <si>
    <t>Молочая Палласа трава</t>
  </si>
  <si>
    <t xml:space="preserve">Мята </t>
  </si>
  <si>
    <t>Облепиха шрот</t>
  </si>
  <si>
    <t>Облепиха ягода измельченная</t>
  </si>
  <si>
    <t>Облепиха лист</t>
  </si>
  <si>
    <t>Очанка</t>
  </si>
  <si>
    <t>Окопник</t>
  </si>
  <si>
    <t>Омела белая</t>
  </si>
  <si>
    <t>Пихта лапка</t>
  </si>
  <si>
    <t>Пырей корень</t>
  </si>
  <si>
    <t>Первоцвет</t>
  </si>
  <si>
    <t>Перец черный 25/50 гр.</t>
  </si>
  <si>
    <t>Перец душистый 25/50 гр.</t>
  </si>
  <si>
    <t>Перец молотый 25/50 гр.</t>
  </si>
  <si>
    <t xml:space="preserve">Расторопша семена </t>
  </si>
  <si>
    <t>Роза лепестки белые</t>
  </si>
  <si>
    <t>Роза лепестки разные</t>
  </si>
  <si>
    <t>Роза лепестки розовые</t>
  </si>
  <si>
    <t>Роза бутоны желтые/белые/бардовые/розовые</t>
  </si>
  <si>
    <t>Розмарин</t>
  </si>
  <si>
    <t>Репешок</t>
  </si>
  <si>
    <r>
      <t xml:space="preserve">Сагаан-Дали  - Возможно доп. Скидки от объёма и своим постоянным заказчикам! 25/50гр. </t>
    </r>
    <r>
      <rPr>
        <b/>
        <sz val="14"/>
        <rFont val="Calibri"/>
        <family val="2"/>
        <charset val="204"/>
        <scheme val="minor"/>
      </rPr>
      <t>(</t>
    </r>
    <r>
      <rPr>
        <b/>
        <sz val="11"/>
        <rFont val="Calibri"/>
        <family val="2"/>
        <charset val="204"/>
        <scheme val="minor"/>
      </rPr>
      <t>уточняйте цену летом дешевле зимой дороже</t>
    </r>
    <r>
      <rPr>
        <b/>
        <sz val="14"/>
        <rFont val="Calibri"/>
        <family val="2"/>
        <charset val="204"/>
        <scheme val="minor"/>
      </rPr>
      <t>)</t>
    </r>
  </si>
  <si>
    <t>Синеголовник</t>
  </si>
  <si>
    <t>Сабельник</t>
  </si>
  <si>
    <t xml:space="preserve">Синюха голубая </t>
  </si>
  <si>
    <t>Синяк</t>
  </si>
  <si>
    <t>Тимьян (чабрец) Египет</t>
  </si>
  <si>
    <t xml:space="preserve">Топинамбур корень </t>
  </si>
  <si>
    <t>Тысячелистник целый</t>
  </si>
  <si>
    <t>Хризантемы цветки</t>
  </si>
  <si>
    <t>Чабрец  (богородская)</t>
  </si>
  <si>
    <t>Шикша (засыха)</t>
  </si>
  <si>
    <t>Ягель (кладония)</t>
  </si>
  <si>
    <t>Манго кубик</t>
  </si>
  <si>
    <t xml:space="preserve">Травы, ягоды, специи - возим для себя, выбирая лучших поставщиков! Мы  производим Иван-чай ферментированный и Цветы Иван чая, собираем Сагаан Далю, смородина, курильский чай и малина лист,  Цветы и трава лабазник, клевер, сосновая почка, грушанка, кашкара, золотой корень, хвою кедра и пихты! </t>
  </si>
  <si>
    <t>Орех кедровый 200гр</t>
  </si>
  <si>
    <t>Горчичное масло 0.5л</t>
  </si>
  <si>
    <r>
      <rPr>
        <sz val="12"/>
        <color rgb="FFFF0000"/>
        <rFont val="Calibri"/>
        <family val="2"/>
        <charset val="204"/>
        <scheme val="minor"/>
      </rPr>
      <t>Рыжиковое масло</t>
    </r>
    <r>
      <rPr>
        <sz val="11"/>
        <color theme="1"/>
        <rFont val="Calibri"/>
        <family val="2"/>
        <charset val="204"/>
        <scheme val="minor"/>
      </rPr>
      <t xml:space="preserve"> 0.5л-  </t>
    </r>
    <r>
      <rPr>
        <sz val="9"/>
        <color theme="1"/>
        <rFont val="Calibri"/>
        <family val="2"/>
        <charset val="204"/>
        <scheme val="minor"/>
      </rPr>
      <t>Хорошая и полезная добавка в рацион питания. О</t>
    </r>
  </si>
  <si>
    <r>
      <rPr>
        <b/>
        <sz val="26"/>
        <color rgb="FFFF0000"/>
        <rFont val="Calibri"/>
        <family val="2"/>
        <charset val="204"/>
        <scheme val="minor"/>
      </rPr>
      <t>Масла</t>
    </r>
    <r>
      <rPr>
        <sz val="16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 xml:space="preserve">меняемся бартером для себя и желающих у местного производителя. </t>
    </r>
  </si>
  <si>
    <t>Кедровое масло 100мл</t>
  </si>
  <si>
    <t>Орех кедровый ядро  фасовка 100/200/500/1000гр</t>
  </si>
  <si>
    <t>Скидки на объемы уточняйте у менеджера!</t>
  </si>
  <si>
    <t xml:space="preserve">Шишка кедровая сувенирная </t>
  </si>
  <si>
    <t>Бессмертника цветы</t>
  </si>
  <si>
    <t>Дудник лекарственный (дягиль) корень</t>
  </si>
  <si>
    <t>Дягиль лекарственный корень</t>
  </si>
  <si>
    <t xml:space="preserve">Ежевика лист </t>
  </si>
  <si>
    <t>Исландский мох</t>
  </si>
  <si>
    <t>Календула желтая Египет (ноготки)</t>
  </si>
  <si>
    <t>Кардамон порошок 25/50</t>
  </si>
  <si>
    <t>Каркаде (Гибискус крупнолистовой) Нигерия</t>
  </si>
  <si>
    <t>Кашкара местный эндемик</t>
  </si>
  <si>
    <t>Левзея сафлоровидная (маралий корень)</t>
  </si>
  <si>
    <t>Осина кора (природный заменитель аспирина)</t>
  </si>
  <si>
    <t>Подсолнечник лепестки</t>
  </si>
  <si>
    <t>Электрококк</t>
  </si>
  <si>
    <t>Ярутка  для мужчин супер трава - природный тестостерон</t>
  </si>
  <si>
    <t>Нашли дешевле? Скидки на объемы! Сообщите нам! Возможно Мы сможем Вам предложить лучше условия.</t>
  </si>
  <si>
    <t>Брусника или Кислица ягоды целые сублимат</t>
  </si>
  <si>
    <t>Черника ягоды целые сублимат</t>
  </si>
  <si>
    <t>цена 50 гр.</t>
  </si>
  <si>
    <t>цена 100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</si>
</sst>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#,##0\ [$₽-419]"/>
    <numFmt numFmtId="166" formatCode="#,##0&quot;р.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CEC9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989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1" xfId="0" applyBorder="1"/>
    <xf numFmtId="0" fontId="0" fillId="0" borderId="0" xfId="0" applyFont="1" applyFill="1"/>
    <xf numFmtId="9" fontId="0" fillId="0" borderId="1" xfId="0" applyNumberFormat="1" applyBorder="1"/>
    <xf numFmtId="0" fontId="5" fillId="0" borderId="2" xfId="0" applyFont="1" applyFill="1" applyBorder="1"/>
    <xf numFmtId="9" fontId="1" fillId="3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4" fillId="0" borderId="0" xfId="0" applyFont="1" applyFill="1"/>
    <xf numFmtId="0" fontId="8" fillId="3" borderId="7" xfId="0" applyFont="1" applyFill="1" applyBorder="1" applyAlignment="1">
      <alignment horizontal="center" wrapText="1"/>
    </xf>
    <xf numFmtId="0" fontId="0" fillId="0" borderId="1" xfId="0" applyFill="1" applyBorder="1"/>
    <xf numFmtId="0" fontId="0" fillId="6" borderId="1" xfId="0" applyFill="1" applyBorder="1"/>
    <xf numFmtId="166" fontId="0" fillId="6" borderId="9" xfId="0" applyNumberFormat="1" applyFill="1" applyBorder="1"/>
    <xf numFmtId="166" fontId="0" fillId="6" borderId="16" xfId="0" applyNumberFormat="1" applyFill="1" applyBorder="1" applyAlignment="1">
      <alignment horizontal="center" vertical="center"/>
    </xf>
    <xf numFmtId="0" fontId="0" fillId="4" borderId="1" xfId="0" applyFill="1" applyBorder="1"/>
    <xf numFmtId="166" fontId="0" fillId="6" borderId="0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8" xfId="0" applyFont="1" applyBorder="1"/>
    <xf numFmtId="165" fontId="1" fillId="3" borderId="18" xfId="0" applyNumberFormat="1" applyFont="1" applyFill="1" applyBorder="1"/>
    <xf numFmtId="164" fontId="1" fillId="0" borderId="18" xfId="0" applyNumberFormat="1" applyFont="1" applyBorder="1"/>
    <xf numFmtId="166" fontId="0" fillId="6" borderId="1" xfId="0" applyNumberFormat="1" applyFill="1" applyBorder="1"/>
    <xf numFmtId="166" fontId="0" fillId="0" borderId="1" xfId="0" applyNumberFormat="1" applyFill="1" applyBorder="1" applyAlignment="1">
      <alignment horizontal="right" vertical="center"/>
    </xf>
    <xf numFmtId="166" fontId="0" fillId="0" borderId="1" xfId="0" applyNumberFormat="1" applyFill="1" applyBorder="1"/>
    <xf numFmtId="0" fontId="1" fillId="0" borderId="11" xfId="0" applyFont="1" applyBorder="1"/>
    <xf numFmtId="0" fontId="2" fillId="2" borderId="0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13" xfId="0" applyFont="1" applyFill="1" applyBorder="1" applyAlignment="1">
      <alignment horizontal="center"/>
    </xf>
    <xf numFmtId="9" fontId="1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/>
    <xf numFmtId="0" fontId="0" fillId="5" borderId="0" xfId="0" applyFill="1" applyBorder="1" applyAlignment="1"/>
    <xf numFmtId="166" fontId="0" fillId="6" borderId="20" xfId="0" applyNumberFormat="1" applyFill="1" applyBorder="1"/>
    <xf numFmtId="0" fontId="0" fillId="0" borderId="0" xfId="0" applyFont="1" applyBorder="1" applyAlignment="1">
      <alignment wrapText="1"/>
    </xf>
    <xf numFmtId="166" fontId="2" fillId="2" borderId="10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/>
    <xf numFmtId="166" fontId="0" fillId="4" borderId="0" xfId="0" applyNumberFormat="1" applyFill="1" applyBorder="1"/>
    <xf numFmtId="0" fontId="0" fillId="4" borderId="0" xfId="0" applyFill="1" applyBorder="1" applyAlignment="1"/>
    <xf numFmtId="0" fontId="0" fillId="4" borderId="9" xfId="0" applyFill="1" applyBorder="1"/>
    <xf numFmtId="0" fontId="0" fillId="4" borderId="0" xfId="0" applyFill="1" applyBorder="1"/>
    <xf numFmtId="166" fontId="1" fillId="0" borderId="19" xfId="0" applyNumberFormat="1" applyFont="1" applyBorder="1"/>
    <xf numFmtId="166" fontId="1" fillId="4" borderId="1" xfId="0" applyNumberFormat="1" applyFont="1" applyFill="1" applyBorder="1" applyAlignment="1">
      <alignment horizontal="center"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6" fontId="1" fillId="4" borderId="20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right" vertical="center"/>
    </xf>
    <xf numFmtId="166" fontId="0" fillId="5" borderId="1" xfId="0" applyNumberFormat="1" applyFill="1" applyBorder="1"/>
    <xf numFmtId="166" fontId="0" fillId="5" borderId="20" xfId="0" applyNumberFormat="1" applyFill="1" applyBorder="1"/>
    <xf numFmtId="0" fontId="14" fillId="5" borderId="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12" fillId="7" borderId="1" xfId="0" applyFont="1" applyFill="1" applyBorder="1" applyAlignment="1">
      <alignment horizontal="left" wrapText="1"/>
    </xf>
    <xf numFmtId="0" fontId="1" fillId="7" borderId="0" xfId="0" applyFont="1" applyFill="1"/>
    <xf numFmtId="0" fontId="4" fillId="7" borderId="1" xfId="0" applyFont="1" applyFill="1" applyBorder="1"/>
    <xf numFmtId="166" fontId="0" fillId="0" borderId="1" xfId="0" applyNumberForma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right" vertical="center"/>
    </xf>
    <xf numFmtId="166" fontId="0" fillId="8" borderId="1" xfId="0" applyNumberFormat="1" applyFill="1" applyBorder="1"/>
    <xf numFmtId="166" fontId="0" fillId="8" borderId="20" xfId="0" applyNumberFormat="1" applyFill="1" applyBorder="1"/>
    <xf numFmtId="166" fontId="0" fillId="0" borderId="2" xfId="0" applyNumberFormat="1" applyFill="1" applyBorder="1" applyAlignment="1">
      <alignment horizontal="right" vertical="center"/>
    </xf>
    <xf numFmtId="166" fontId="0" fillId="4" borderId="2" xfId="0" applyNumberFormat="1" applyFill="1" applyBorder="1"/>
    <xf numFmtId="166" fontId="0" fillId="6" borderId="4" xfId="0" applyNumberFormat="1" applyFill="1" applyBorder="1"/>
    <xf numFmtId="166" fontId="0" fillId="0" borderId="2" xfId="0" applyNumberFormat="1" applyFill="1" applyBorder="1"/>
    <xf numFmtId="0" fontId="19" fillId="7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 wrapText="1"/>
    </xf>
    <xf numFmtId="0" fontId="0" fillId="6" borderId="0" xfId="0" applyFill="1" applyBorder="1"/>
    <xf numFmtId="166" fontId="0" fillId="0" borderId="0" xfId="0" applyNumberFormat="1" applyFill="1" applyBorder="1" applyAlignment="1">
      <alignment horizontal="right" vertical="center"/>
    </xf>
    <xf numFmtId="166" fontId="0" fillId="0" borderId="0" xfId="0" applyNumberFormat="1" applyFill="1" applyBorder="1"/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 wrapText="1"/>
    </xf>
    <xf numFmtId="0" fontId="14" fillId="5" borderId="24" xfId="0" applyFont="1" applyFill="1" applyBorder="1" applyAlignment="1">
      <alignment horizontal="center" wrapText="1"/>
    </xf>
    <xf numFmtId="0" fontId="0" fillId="6" borderId="21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15" fillId="6" borderId="22" xfId="1" applyFill="1" applyBorder="1" applyAlignment="1">
      <alignment horizontal="left" vertical="center" wrapText="1"/>
    </xf>
    <xf numFmtId="0" fontId="15" fillId="6" borderId="10" xfId="1" applyFill="1" applyBorder="1" applyAlignment="1">
      <alignment horizontal="left" vertical="center" wrapText="1"/>
    </xf>
    <xf numFmtId="166" fontId="0" fillId="6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9" fillId="6" borderId="29" xfId="0" applyFont="1" applyFill="1" applyBorder="1" applyAlignment="1">
      <alignment horizontal="left" wrapText="1"/>
    </xf>
    <xf numFmtId="0" fontId="19" fillId="6" borderId="30" xfId="0" applyFont="1" applyFill="1" applyBorder="1" applyAlignment="1">
      <alignment horizontal="left" wrapText="1"/>
    </xf>
    <xf numFmtId="0" fontId="19" fillId="6" borderId="31" xfId="0" applyFont="1" applyFill="1" applyBorder="1" applyAlignment="1">
      <alignment horizontal="left" wrapText="1"/>
    </xf>
    <xf numFmtId="0" fontId="19" fillId="6" borderId="13" xfId="0" applyFont="1" applyFill="1" applyBorder="1" applyAlignment="1">
      <alignment horizontal="left" wrapText="1"/>
    </xf>
    <xf numFmtId="0" fontId="19" fillId="6" borderId="27" xfId="0" applyFont="1" applyFill="1" applyBorder="1" applyAlignment="1">
      <alignment horizontal="left" wrapText="1"/>
    </xf>
    <xf numFmtId="0" fontId="19" fillId="6" borderId="28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center" wrapText="1"/>
    </xf>
    <xf numFmtId="0" fontId="11" fillId="7" borderId="32" xfId="0" applyFont="1" applyFill="1" applyBorder="1" applyAlignment="1">
      <alignment horizontal="center" wrapText="1"/>
    </xf>
    <xf numFmtId="0" fontId="22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E989F"/>
      <color rgb="FFFFCCCC"/>
      <color rgb="FF00FFFF"/>
      <color rgb="FFD4F0F4"/>
      <color rgb="FF7CEC97"/>
      <color rgb="FFD9C9EF"/>
      <color rgb="FFFF9966"/>
      <color rgb="FFFFFF99"/>
      <color rgb="FFFF0066"/>
      <color rgb="FF4AE4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ndex.ru/video/search?text=&#1088;&#1099;&#1078;&#1080;&#1082;&#1086;&#1074;&#1086;&#1077;%20&#1084;&#1072;&#1089;&#1083;&#1086;&amp;path=wizard&amp;noreask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7"/>
  <sheetViews>
    <sheetView tabSelected="1" zoomScale="85" zoomScaleNormal="85" workbookViewId="0">
      <pane ySplit="1" topLeftCell="A2" activePane="bottomLeft" state="frozen"/>
      <selection pane="bottomLeft" activeCell="A2" sqref="A2:I2"/>
    </sheetView>
  </sheetViews>
  <sheetFormatPr defaultRowHeight="14.4" x14ac:dyDescent="0.3"/>
  <cols>
    <col min="1" max="1" width="51.6640625" customWidth="1"/>
    <col min="2" max="2" width="6.44140625" customWidth="1"/>
    <col min="3" max="3" width="6.88671875" style="3" customWidth="1"/>
    <col min="4" max="4" width="7" customWidth="1"/>
    <col min="5" max="5" width="6.88671875" style="3" customWidth="1"/>
    <col min="6" max="6" width="7.88671875" customWidth="1"/>
    <col min="7" max="7" width="6" style="3" customWidth="1"/>
    <col min="8" max="8" width="6.5546875" hidden="1" customWidth="1"/>
    <col min="9" max="9" width="8.33203125" customWidth="1"/>
    <col min="10" max="83" width="9.109375" style="1"/>
  </cols>
  <sheetData>
    <row r="1" spans="1:83" s="18" customFormat="1" ht="25.5" customHeight="1" thickBot="1" x14ac:dyDescent="0.35">
      <c r="A1" s="13" t="s">
        <v>6</v>
      </c>
      <c r="B1" s="14" t="s">
        <v>210</v>
      </c>
      <c r="C1" s="20" t="s">
        <v>0</v>
      </c>
      <c r="D1" s="15" t="s">
        <v>211</v>
      </c>
      <c r="E1" s="22" t="s">
        <v>2</v>
      </c>
      <c r="F1" s="15" t="s">
        <v>4</v>
      </c>
      <c r="G1" s="16" t="s">
        <v>5</v>
      </c>
      <c r="H1" s="17" t="s">
        <v>1</v>
      </c>
      <c r="I1" s="45" t="s">
        <v>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</row>
    <row r="2" spans="1:83" s="18" customFormat="1" ht="71.25" customHeight="1" x14ac:dyDescent="0.4">
      <c r="A2" s="82" t="s">
        <v>79</v>
      </c>
      <c r="B2" s="83"/>
      <c r="C2" s="83"/>
      <c r="D2" s="83"/>
      <c r="E2" s="83"/>
      <c r="F2" s="83"/>
      <c r="G2" s="83"/>
      <c r="H2" s="83"/>
      <c r="I2" s="83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</row>
    <row r="3" spans="1:83" s="2" customFormat="1" ht="62.25" customHeight="1" x14ac:dyDescent="0.6">
      <c r="A3" s="88" t="s">
        <v>85</v>
      </c>
      <c r="B3" s="89"/>
      <c r="C3" s="89"/>
      <c r="D3" s="89"/>
      <c r="E3" s="89"/>
      <c r="F3" s="89"/>
      <c r="G3" s="89"/>
      <c r="H3" s="89"/>
      <c r="I3" s="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2" customFormat="1" x14ac:dyDescent="0.3">
      <c r="A4" s="24" t="s">
        <v>185</v>
      </c>
      <c r="B4" s="35"/>
      <c r="C4" s="47"/>
      <c r="D4" s="35">
        <f>F4/5+55</f>
        <v>125</v>
      </c>
      <c r="E4" s="47"/>
      <c r="F4" s="25">
        <v>350</v>
      </c>
      <c r="G4" s="50"/>
      <c r="H4" s="44">
        <f>B4*C4+D4*E4+F4*G4</f>
        <v>0</v>
      </c>
      <c r="I4" s="36">
        <f t="shared" ref="I4:I38" si="0">B4*C4+D4*E4+F4*G4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s="2" customFormat="1" x14ac:dyDescent="0.3">
      <c r="A5" s="24" t="s">
        <v>190</v>
      </c>
      <c r="B5" s="35">
        <f>F5/10</f>
        <v>150</v>
      </c>
      <c r="C5" s="47"/>
      <c r="D5" s="35">
        <f>F5/5</f>
        <v>300</v>
      </c>
      <c r="E5" s="47"/>
      <c r="F5" s="25">
        <v>1500</v>
      </c>
      <c r="G5" s="50"/>
      <c r="H5" s="44">
        <f>B5*C5+D5*E5+F5*G5</f>
        <v>0</v>
      </c>
      <c r="I5" s="36">
        <f t="shared" ref="I5" si="1">B5*C5+D5*E5+F5*G5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s="2" customFormat="1" x14ac:dyDescent="0.3">
      <c r="A6" s="79" t="s">
        <v>192</v>
      </c>
      <c r="B6" s="35">
        <v>30</v>
      </c>
      <c r="C6" s="48"/>
      <c r="D6" s="80">
        <v>50</v>
      </c>
      <c r="E6" s="48"/>
      <c r="F6" s="28"/>
      <c r="G6" s="51"/>
      <c r="H6" s="28"/>
      <c r="I6" s="8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x14ac:dyDescent="0.3">
      <c r="B7" s="35"/>
    </row>
    <row r="8" spans="1:83" s="2" customFormat="1" x14ac:dyDescent="0.3">
      <c r="A8" s="42"/>
      <c r="B8" s="35"/>
      <c r="C8" s="47"/>
      <c r="D8" s="35"/>
      <c r="E8" s="49"/>
      <c r="F8" s="43"/>
      <c r="G8" s="49"/>
      <c r="H8" s="44"/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s="2" customFormat="1" x14ac:dyDescent="0.3">
      <c r="A9" s="23" t="s">
        <v>84</v>
      </c>
      <c r="B9" s="35">
        <f>F9/20+30</f>
        <v>79</v>
      </c>
      <c r="C9" s="47"/>
      <c r="D9" s="35">
        <f>F9/10+30</f>
        <v>128</v>
      </c>
      <c r="E9" s="47"/>
      <c r="F9" s="25">
        <v>980</v>
      </c>
      <c r="G9" s="50"/>
      <c r="H9" s="44">
        <f>B9*C9+D9*E9+F9*G9</f>
        <v>0</v>
      </c>
      <c r="I9" s="36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s="2" customFormat="1" x14ac:dyDescent="0.3">
      <c r="A10" s="64" t="s">
        <v>65</v>
      </c>
      <c r="B10" s="35">
        <f>F10/20+30</f>
        <v>79</v>
      </c>
      <c r="C10" s="47"/>
      <c r="D10" s="35">
        <f>F10/10+30</f>
        <v>128</v>
      </c>
      <c r="E10" s="47"/>
      <c r="F10" s="25">
        <v>980</v>
      </c>
      <c r="G10" s="50"/>
      <c r="H10" s="44">
        <f>B10*C10+D10*E10+F10*G10</f>
        <v>0</v>
      </c>
      <c r="I10" s="36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s="2" customFormat="1" x14ac:dyDescent="0.3">
      <c r="A11" s="63" t="s">
        <v>35</v>
      </c>
      <c r="B11" s="35">
        <f>F11/20+30</f>
        <v>79</v>
      </c>
      <c r="C11" s="47"/>
      <c r="D11" s="35">
        <f>F11/10+30</f>
        <v>128</v>
      </c>
      <c r="E11" s="47"/>
      <c r="F11" s="25">
        <v>980</v>
      </c>
      <c r="G11" s="50"/>
      <c r="H11" s="44">
        <f>B11*C11+D11*E11+F11*G11</f>
        <v>0</v>
      </c>
      <c r="I11" s="36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s="2" customFormat="1" x14ac:dyDescent="0.3">
      <c r="A12" s="63" t="s">
        <v>83</v>
      </c>
      <c r="B12" s="35"/>
      <c r="C12" s="47"/>
      <c r="D12" s="35"/>
      <c r="E12" s="47"/>
      <c r="F12" s="25"/>
      <c r="G12" s="50"/>
      <c r="H12" s="44"/>
      <c r="I12" s="36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s="2" customFormat="1" x14ac:dyDescent="0.3">
      <c r="A13" s="63" t="s">
        <v>82</v>
      </c>
      <c r="B13" s="35">
        <f t="shared" ref="B13" si="2">F13/20+30</f>
        <v>120</v>
      </c>
      <c r="C13" s="47"/>
      <c r="D13" s="35">
        <f>F13/10+30</f>
        <v>210</v>
      </c>
      <c r="E13" s="47"/>
      <c r="F13" s="25">
        <v>1800</v>
      </c>
      <c r="G13" s="50"/>
      <c r="H13" s="44">
        <f t="shared" ref="H13:H29" si="3">B13*C13+D13*E13+F13*G13</f>
        <v>0</v>
      </c>
      <c r="I13" s="36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2" customFormat="1" x14ac:dyDescent="0.3">
      <c r="A14" s="63" t="s">
        <v>88</v>
      </c>
      <c r="B14" s="35">
        <f t="shared" ref="B14" si="4">F14/20+30</f>
        <v>64</v>
      </c>
      <c r="C14" s="47"/>
      <c r="D14" s="35">
        <f t="shared" ref="D14" si="5">F14/10+30</f>
        <v>98</v>
      </c>
      <c r="E14" s="47"/>
      <c r="F14" s="25">
        <v>680</v>
      </c>
      <c r="G14" s="50"/>
      <c r="H14" s="44">
        <f t="shared" si="3"/>
        <v>0</v>
      </c>
      <c r="I14" s="36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s="2" customFormat="1" x14ac:dyDescent="0.3">
      <c r="A15" s="23" t="s">
        <v>86</v>
      </c>
      <c r="B15" s="35">
        <f>F15/20+30</f>
        <v>70</v>
      </c>
      <c r="C15" s="47"/>
      <c r="D15" s="35">
        <f>F15/10+30</f>
        <v>110</v>
      </c>
      <c r="E15" s="47"/>
      <c r="F15" s="25">
        <v>800</v>
      </c>
      <c r="G15" s="50"/>
      <c r="H15" s="44">
        <f t="shared" si="3"/>
        <v>0</v>
      </c>
      <c r="I15" s="36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s="2" customFormat="1" x14ac:dyDescent="0.3">
      <c r="A16" s="23" t="s">
        <v>87</v>
      </c>
      <c r="B16" s="35">
        <f t="shared" ref="B16" si="6">F16/20+30</f>
        <v>70</v>
      </c>
      <c r="C16" s="47"/>
      <c r="D16" s="35">
        <f t="shared" ref="D16" si="7">F16/10+30</f>
        <v>110</v>
      </c>
      <c r="E16" s="47"/>
      <c r="F16" s="25">
        <v>800</v>
      </c>
      <c r="G16" s="50"/>
      <c r="H16" s="44">
        <f t="shared" si="3"/>
        <v>0</v>
      </c>
      <c r="I16" s="36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s="2" customFormat="1" x14ac:dyDescent="0.3">
      <c r="A17" s="64" t="s">
        <v>90</v>
      </c>
      <c r="B17" s="35">
        <f>F17/40+30</f>
        <v>80</v>
      </c>
      <c r="C17" s="47"/>
      <c r="D17" s="35">
        <f>F17/20+30</f>
        <v>130</v>
      </c>
      <c r="E17" s="47"/>
      <c r="F17" s="25">
        <v>2000</v>
      </c>
      <c r="G17" s="50"/>
      <c r="H17" s="44">
        <f t="shared" si="3"/>
        <v>0</v>
      </c>
      <c r="I17" s="36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s="2" customFormat="1" x14ac:dyDescent="0.3">
      <c r="A18" s="23" t="s">
        <v>41</v>
      </c>
      <c r="B18" s="35">
        <f>F18/20+30</f>
        <v>54</v>
      </c>
      <c r="C18" s="47"/>
      <c r="D18" s="35">
        <f>F18/10+30</f>
        <v>78</v>
      </c>
      <c r="E18" s="47"/>
      <c r="F18" s="25">
        <v>480</v>
      </c>
      <c r="G18" s="50"/>
      <c r="H18" s="44">
        <f t="shared" si="3"/>
        <v>0</v>
      </c>
      <c r="I18" s="36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s="2" customFormat="1" x14ac:dyDescent="0.3">
      <c r="A19" s="23" t="s">
        <v>91</v>
      </c>
      <c r="B19" s="35">
        <f t="shared" ref="B19" si="8">F19/20+30</f>
        <v>180</v>
      </c>
      <c r="C19" s="47"/>
      <c r="D19" s="35">
        <f t="shared" ref="D19" si="9">F19/10+30</f>
        <v>330</v>
      </c>
      <c r="E19" s="47"/>
      <c r="F19" s="25">
        <v>3000</v>
      </c>
      <c r="G19" s="50"/>
      <c r="H19" s="44">
        <f t="shared" si="3"/>
        <v>0</v>
      </c>
      <c r="I19" s="36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s="2" customFormat="1" x14ac:dyDescent="0.3">
      <c r="A20" s="23" t="s">
        <v>193</v>
      </c>
      <c r="B20" s="35">
        <f t="shared" ref="B20:B28" si="10">F20/20+30</f>
        <v>94</v>
      </c>
      <c r="C20" s="47"/>
      <c r="D20" s="35">
        <f t="shared" ref="D20:D28" si="11">F20/10+30</f>
        <v>158</v>
      </c>
      <c r="E20" s="47"/>
      <c r="F20" s="26">
        <v>1280</v>
      </c>
      <c r="G20" s="50"/>
      <c r="H20" s="44">
        <f t="shared" si="3"/>
        <v>0</v>
      </c>
      <c r="I20" s="36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2" customFormat="1" x14ac:dyDescent="0.3">
      <c r="A21" s="23" t="s">
        <v>39</v>
      </c>
      <c r="B21" s="35">
        <f t="shared" si="10"/>
        <v>155</v>
      </c>
      <c r="C21" s="47"/>
      <c r="D21" s="35">
        <f t="shared" si="11"/>
        <v>280</v>
      </c>
      <c r="E21" s="47"/>
      <c r="F21" s="26">
        <v>2500</v>
      </c>
      <c r="G21" s="50"/>
      <c r="H21" s="44">
        <f t="shared" si="3"/>
        <v>0</v>
      </c>
      <c r="I21" s="36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s="2" customFormat="1" x14ac:dyDescent="0.3">
      <c r="A22" s="23" t="s">
        <v>26</v>
      </c>
      <c r="B22" s="35">
        <f t="shared" si="10"/>
        <v>64</v>
      </c>
      <c r="C22" s="47"/>
      <c r="D22" s="35">
        <f t="shared" si="11"/>
        <v>98</v>
      </c>
      <c r="E22" s="47"/>
      <c r="F22" s="25">
        <v>680</v>
      </c>
      <c r="G22" s="50"/>
      <c r="H22" s="44">
        <f t="shared" si="3"/>
        <v>0</v>
      </c>
      <c r="I22" s="36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s="2" customFormat="1" x14ac:dyDescent="0.3">
      <c r="A23" s="23" t="s">
        <v>56</v>
      </c>
      <c r="B23" s="35">
        <f t="shared" si="10"/>
        <v>70</v>
      </c>
      <c r="C23" s="47"/>
      <c r="D23" s="35">
        <f t="shared" si="11"/>
        <v>110</v>
      </c>
      <c r="E23" s="47"/>
      <c r="F23" s="26">
        <v>800</v>
      </c>
      <c r="G23" s="50"/>
      <c r="H23" s="44">
        <f t="shared" si="3"/>
        <v>0</v>
      </c>
      <c r="I23" s="36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s="2" customFormat="1" x14ac:dyDescent="0.3">
      <c r="A24" s="23" t="s">
        <v>11</v>
      </c>
      <c r="B24" s="35">
        <f t="shared" si="10"/>
        <v>79</v>
      </c>
      <c r="C24" s="47"/>
      <c r="D24" s="35">
        <f t="shared" si="11"/>
        <v>128</v>
      </c>
      <c r="E24" s="47"/>
      <c r="F24" s="26">
        <v>980</v>
      </c>
      <c r="G24" s="50"/>
      <c r="H24" s="44">
        <f t="shared" si="3"/>
        <v>0</v>
      </c>
      <c r="I24" s="36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2" customFormat="1" x14ac:dyDescent="0.3">
      <c r="A25" s="23" t="s">
        <v>64</v>
      </c>
      <c r="B25" s="35">
        <f t="shared" si="10"/>
        <v>70</v>
      </c>
      <c r="C25" s="47"/>
      <c r="D25" s="35">
        <f t="shared" si="11"/>
        <v>110</v>
      </c>
      <c r="E25" s="47"/>
      <c r="F25" s="25">
        <v>800</v>
      </c>
      <c r="G25" s="50"/>
      <c r="H25" s="44">
        <f t="shared" si="3"/>
        <v>0</v>
      </c>
      <c r="I25" s="36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s="2" customFormat="1" x14ac:dyDescent="0.3">
      <c r="A26" s="23" t="s">
        <v>38</v>
      </c>
      <c r="B26" s="35">
        <f t="shared" si="10"/>
        <v>100</v>
      </c>
      <c r="C26" s="47"/>
      <c r="D26" s="35">
        <f t="shared" si="11"/>
        <v>170</v>
      </c>
      <c r="E26" s="47"/>
      <c r="F26" s="26">
        <v>1400</v>
      </c>
      <c r="G26" s="50"/>
      <c r="H26" s="44">
        <f t="shared" si="3"/>
        <v>0</v>
      </c>
      <c r="I26" s="36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s="2" customFormat="1" x14ac:dyDescent="0.3">
      <c r="A27" s="23" t="s">
        <v>57</v>
      </c>
      <c r="B27" s="35">
        <f t="shared" si="10"/>
        <v>64</v>
      </c>
      <c r="C27" s="47"/>
      <c r="D27" s="35">
        <f t="shared" si="11"/>
        <v>98</v>
      </c>
      <c r="E27" s="47"/>
      <c r="F27" s="25">
        <v>680</v>
      </c>
      <c r="G27" s="50"/>
      <c r="H27" s="44">
        <f t="shared" si="3"/>
        <v>0</v>
      </c>
      <c r="I27" s="36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s="2" customFormat="1" x14ac:dyDescent="0.3">
      <c r="A28" s="23" t="s">
        <v>37</v>
      </c>
      <c r="B28" s="35">
        <f t="shared" si="10"/>
        <v>130</v>
      </c>
      <c r="C28" s="47"/>
      <c r="D28" s="35">
        <f t="shared" si="11"/>
        <v>230</v>
      </c>
      <c r="E28" s="47"/>
      <c r="F28" s="25">
        <v>2000</v>
      </c>
      <c r="G28" s="50"/>
      <c r="H28" s="44">
        <f t="shared" si="3"/>
        <v>0</v>
      </c>
      <c r="I28" s="36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s="2" customFormat="1" x14ac:dyDescent="0.3">
      <c r="A29" s="23" t="s">
        <v>94</v>
      </c>
      <c r="B29" s="35">
        <f t="shared" ref="B29" si="12">F29/20+30</f>
        <v>97</v>
      </c>
      <c r="C29" s="47"/>
      <c r="D29" s="35">
        <f t="shared" ref="D29" si="13">F29/10+30</f>
        <v>164</v>
      </c>
      <c r="E29" s="47"/>
      <c r="F29" s="25">
        <v>1340</v>
      </c>
      <c r="G29" s="50"/>
      <c r="H29" s="44">
        <f t="shared" si="3"/>
        <v>0</v>
      </c>
      <c r="I29" s="36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s="2" customFormat="1" x14ac:dyDescent="0.3">
      <c r="A30" s="23" t="s">
        <v>92</v>
      </c>
      <c r="B30" s="35"/>
      <c r="C30" s="47"/>
      <c r="D30" s="35"/>
      <c r="E30" s="47"/>
      <c r="F30" s="25"/>
      <c r="G30" s="50"/>
      <c r="H30" s="44"/>
      <c r="I30" s="36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x14ac:dyDescent="0.3">
      <c r="A31" s="23" t="s">
        <v>93</v>
      </c>
      <c r="B31" s="35">
        <f>F31/20+30</f>
        <v>70</v>
      </c>
      <c r="C31" s="47"/>
      <c r="D31" s="35">
        <f>F31/10+30</f>
        <v>110</v>
      </c>
      <c r="E31" s="47"/>
      <c r="F31" s="25">
        <v>800</v>
      </c>
      <c r="G31" s="50"/>
      <c r="H31" s="44">
        <f t="shared" ref="H31:H36" si="14">B31*C31+D31*E31+F31*G31</f>
        <v>0</v>
      </c>
      <c r="I31" s="36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s="2" customFormat="1" x14ac:dyDescent="0.3">
      <c r="A32" s="23" t="s">
        <v>95</v>
      </c>
      <c r="B32" s="35">
        <f>F32/20+30</f>
        <v>59</v>
      </c>
      <c r="C32" s="47"/>
      <c r="D32" s="35">
        <f>F32/10+30</f>
        <v>88</v>
      </c>
      <c r="E32" s="47"/>
      <c r="F32" s="25">
        <v>580</v>
      </c>
      <c r="G32" s="50"/>
      <c r="H32" s="44">
        <f t="shared" si="14"/>
        <v>0</v>
      </c>
      <c r="I32" s="36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s="2" customFormat="1" x14ac:dyDescent="0.3">
      <c r="A33" s="23" t="s">
        <v>96</v>
      </c>
      <c r="B33" s="35">
        <f>F33/20+30</f>
        <v>64</v>
      </c>
      <c r="C33" s="47"/>
      <c r="D33" s="35">
        <f>F33/10+30</f>
        <v>98</v>
      </c>
      <c r="E33" s="47"/>
      <c r="F33" s="25">
        <v>680</v>
      </c>
      <c r="G33" s="50"/>
      <c r="H33" s="44">
        <f t="shared" si="14"/>
        <v>0</v>
      </c>
      <c r="I33" s="36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s="2" customFormat="1" x14ac:dyDescent="0.3">
      <c r="A34" s="63" t="s">
        <v>20</v>
      </c>
      <c r="B34" s="35">
        <f>F34/20+30</f>
        <v>64</v>
      </c>
      <c r="C34" s="47"/>
      <c r="D34" s="35">
        <f>F34/10+30</f>
        <v>98</v>
      </c>
      <c r="E34" s="47"/>
      <c r="F34" s="25">
        <v>680</v>
      </c>
      <c r="G34" s="50"/>
      <c r="H34" s="44">
        <f t="shared" si="14"/>
        <v>0</v>
      </c>
      <c r="I34" s="36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s="2" customFormat="1" x14ac:dyDescent="0.3">
      <c r="A35" s="64" t="s">
        <v>105</v>
      </c>
      <c r="B35" s="35">
        <f>F35/40+30</f>
        <v>60</v>
      </c>
      <c r="C35" s="47"/>
      <c r="D35" s="35">
        <f>F35/20+30</f>
        <v>90</v>
      </c>
      <c r="E35" s="47"/>
      <c r="F35" s="25">
        <v>1200</v>
      </c>
      <c r="G35" s="50"/>
      <c r="H35" s="44">
        <f t="shared" si="14"/>
        <v>0</v>
      </c>
      <c r="I35" s="36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s="2" customFormat="1" x14ac:dyDescent="0.3">
      <c r="A36" s="64" t="s">
        <v>104</v>
      </c>
      <c r="B36" s="35">
        <f>F36/40+30</f>
        <v>80</v>
      </c>
      <c r="C36" s="47"/>
      <c r="D36" s="35">
        <f>F36/20+30</f>
        <v>130</v>
      </c>
      <c r="E36" s="47"/>
      <c r="F36" s="25">
        <v>2000</v>
      </c>
      <c r="G36" s="50"/>
      <c r="H36" s="44">
        <f t="shared" si="14"/>
        <v>0</v>
      </c>
      <c r="I36" s="36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s="2" customFormat="1" x14ac:dyDescent="0.3">
      <c r="A37" s="63" t="s">
        <v>98</v>
      </c>
      <c r="B37" s="35"/>
      <c r="C37" s="47"/>
      <c r="D37" s="35"/>
      <c r="E37" s="47"/>
      <c r="F37" s="25"/>
      <c r="G37" s="50"/>
      <c r="H37" s="44"/>
      <c r="I37" s="36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s="2" customFormat="1" x14ac:dyDescent="0.3">
      <c r="A38" s="63" t="s">
        <v>108</v>
      </c>
      <c r="B38" s="35">
        <f t="shared" ref="B38" si="15">F38/20+30</f>
        <v>90</v>
      </c>
      <c r="C38" s="47"/>
      <c r="D38" s="35">
        <f t="shared" ref="D38" si="16">F38/10+30</f>
        <v>150</v>
      </c>
      <c r="E38" s="47"/>
      <c r="F38" s="25">
        <v>1200</v>
      </c>
      <c r="G38" s="50"/>
      <c r="H38" s="44">
        <f>B38*C38+D38*E38+F38*G38</f>
        <v>0</v>
      </c>
      <c r="I38" s="36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s="2" customFormat="1" x14ac:dyDescent="0.3">
      <c r="A39" s="23" t="s">
        <v>99</v>
      </c>
      <c r="B39" s="35">
        <f>F39/20+30</f>
        <v>100</v>
      </c>
      <c r="C39" s="47"/>
      <c r="D39" s="35">
        <f>F39/10+30</f>
        <v>170</v>
      </c>
      <c r="E39" s="47"/>
      <c r="F39" s="25">
        <v>1400</v>
      </c>
      <c r="G39" s="50"/>
      <c r="H39" s="44">
        <f>B39*C39+D39*E39+F39*G39</f>
        <v>0</v>
      </c>
      <c r="I39" s="36">
        <f>B39*C39+D39*E39+F39*G39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s="2" customFormat="1" x14ac:dyDescent="0.3">
      <c r="A40" s="63" t="s">
        <v>100</v>
      </c>
      <c r="B40" s="35"/>
      <c r="C40" s="47"/>
      <c r="D40" s="35"/>
      <c r="E40" s="47"/>
      <c r="F40" s="25"/>
      <c r="G40" s="50"/>
      <c r="H40" s="44"/>
      <c r="I40" s="36">
        <f t="shared" ref="I40:I138" si="17">B40*C40+D40*E40+F40*G40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s="2" customFormat="1" x14ac:dyDescent="0.3">
      <c r="A41" s="63" t="s">
        <v>102</v>
      </c>
      <c r="B41" s="35">
        <f t="shared" ref="B41" si="18">F41/20+30</f>
        <v>130</v>
      </c>
      <c r="C41" s="47"/>
      <c r="D41" s="35">
        <f t="shared" ref="D41" si="19">F41/10+30</f>
        <v>230</v>
      </c>
      <c r="E41" s="47"/>
      <c r="F41" s="25">
        <v>2000</v>
      </c>
      <c r="G41" s="50"/>
      <c r="H41" s="44">
        <f>B41*C41+D41*E41+F41*G41</f>
        <v>0</v>
      </c>
      <c r="I41" s="36">
        <f t="shared" si="17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s="2" customFormat="1" x14ac:dyDescent="0.3">
      <c r="A42" s="63" t="s">
        <v>101</v>
      </c>
      <c r="B42" s="35"/>
      <c r="C42" s="47"/>
      <c r="D42" s="35"/>
      <c r="E42" s="47"/>
      <c r="F42" s="25"/>
      <c r="G42" s="50"/>
      <c r="H42" s="44"/>
      <c r="I42" s="36">
        <f t="shared" si="17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s="2" customFormat="1" x14ac:dyDescent="0.3">
      <c r="A43" s="63" t="s">
        <v>103</v>
      </c>
      <c r="B43" s="35">
        <f t="shared" ref="B43" si="20">F43/20+30</f>
        <v>170</v>
      </c>
      <c r="C43" s="47"/>
      <c r="D43" s="35">
        <f t="shared" ref="D43" si="21">F43/10+30</f>
        <v>310</v>
      </c>
      <c r="E43" s="47"/>
      <c r="F43" s="25">
        <v>2800</v>
      </c>
      <c r="G43" s="50"/>
      <c r="H43" s="44">
        <f t="shared" ref="H43:H50" si="22">B43*C43+D43*E43+F43*G43</f>
        <v>0</v>
      </c>
      <c r="I43" s="36">
        <f t="shared" si="17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s="2" customFormat="1" x14ac:dyDescent="0.3">
      <c r="A44" s="63" t="s">
        <v>107</v>
      </c>
      <c r="B44" s="35"/>
      <c r="C44" s="47"/>
      <c r="D44" s="35"/>
      <c r="E44" s="47"/>
      <c r="F44" s="25">
        <v>980</v>
      </c>
      <c r="G44" s="50"/>
      <c r="H44" s="44">
        <f t="shared" si="22"/>
        <v>0</v>
      </c>
      <c r="I44" s="36">
        <f t="shared" si="17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s="2" customFormat="1" x14ac:dyDescent="0.3">
      <c r="A45" s="63" t="s">
        <v>106</v>
      </c>
      <c r="B45" s="35">
        <f t="shared" ref="B45" si="23">F45/20+30</f>
        <v>106.5</v>
      </c>
      <c r="C45" s="47"/>
      <c r="D45" s="35">
        <f t="shared" ref="D45" si="24">F45/10+30</f>
        <v>183</v>
      </c>
      <c r="E45" s="47"/>
      <c r="F45" s="25">
        <v>1530</v>
      </c>
      <c r="G45" s="50"/>
      <c r="H45" s="44">
        <f t="shared" si="22"/>
        <v>0</v>
      </c>
      <c r="I45" s="36">
        <f t="shared" si="17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s="2" customFormat="1" x14ac:dyDescent="0.3">
      <c r="A46" s="23" t="s">
        <v>18</v>
      </c>
      <c r="B46" s="35">
        <f>F46/20+30</f>
        <v>64</v>
      </c>
      <c r="C46" s="47"/>
      <c r="D46" s="35">
        <f>F46/10+30</f>
        <v>98</v>
      </c>
      <c r="E46" s="47"/>
      <c r="F46" s="25">
        <v>680</v>
      </c>
      <c r="G46" s="50"/>
      <c r="H46" s="44">
        <f t="shared" si="22"/>
        <v>0</v>
      </c>
      <c r="I46" s="36">
        <f t="shared" si="17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s="2" customFormat="1" x14ac:dyDescent="0.3">
      <c r="A47" s="23" t="s">
        <v>109</v>
      </c>
      <c r="B47" s="35">
        <f t="shared" ref="B47" si="25">F47/20+30</f>
        <v>64</v>
      </c>
      <c r="C47" s="47"/>
      <c r="D47" s="35">
        <f t="shared" ref="D47" si="26">F47/10+30</f>
        <v>98</v>
      </c>
      <c r="E47" s="47"/>
      <c r="F47" s="25">
        <v>680</v>
      </c>
      <c r="G47" s="50"/>
      <c r="H47" s="44">
        <f t="shared" si="22"/>
        <v>0</v>
      </c>
      <c r="I47" s="36">
        <f t="shared" si="17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s="2" customFormat="1" x14ac:dyDescent="0.3">
      <c r="A48" s="64" t="s">
        <v>113</v>
      </c>
      <c r="B48" s="35">
        <f>F48/20+30</f>
        <v>64</v>
      </c>
      <c r="C48" s="47"/>
      <c r="D48" s="35">
        <f>F48/10+30</f>
        <v>98</v>
      </c>
      <c r="E48" s="47"/>
      <c r="F48" s="25">
        <v>680</v>
      </c>
      <c r="G48" s="50"/>
      <c r="H48" s="44">
        <f t="shared" si="22"/>
        <v>0</v>
      </c>
      <c r="I48" s="36">
        <f t="shared" si="17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s="2" customFormat="1" x14ac:dyDescent="0.3">
      <c r="A49" s="23" t="s">
        <v>112</v>
      </c>
      <c r="B49" s="35">
        <f>F49/20+30</f>
        <v>64.05</v>
      </c>
      <c r="C49" s="47"/>
      <c r="D49" s="35">
        <f>F49/10+30</f>
        <v>98.1</v>
      </c>
      <c r="E49" s="47"/>
      <c r="F49" s="25">
        <v>681</v>
      </c>
      <c r="G49" s="50"/>
      <c r="H49" s="44">
        <f t="shared" si="22"/>
        <v>0</v>
      </c>
      <c r="I49" s="36">
        <f t="shared" si="17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s="2" customFormat="1" x14ac:dyDescent="0.3">
      <c r="A50" s="23" t="s">
        <v>111</v>
      </c>
      <c r="B50" s="35">
        <f>F50/20+30</f>
        <v>64</v>
      </c>
      <c r="C50" s="47"/>
      <c r="D50" s="35">
        <f>F50/10+30</f>
        <v>98</v>
      </c>
      <c r="E50" s="47"/>
      <c r="F50" s="25">
        <v>680</v>
      </c>
      <c r="G50" s="50"/>
      <c r="H50" s="44">
        <f t="shared" si="22"/>
        <v>0</v>
      </c>
      <c r="I50" s="36">
        <f t="shared" si="17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s="2" customFormat="1" x14ac:dyDescent="0.3">
      <c r="A51" s="23" t="s">
        <v>194</v>
      </c>
      <c r="B51" s="35"/>
      <c r="C51" s="47"/>
      <c r="D51" s="35"/>
      <c r="E51" s="47"/>
      <c r="F51" s="25"/>
      <c r="G51" s="50"/>
      <c r="H51" s="44"/>
      <c r="I51" s="36">
        <f t="shared" si="17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s="2" customFormat="1" x14ac:dyDescent="0.3">
      <c r="A52" s="23" t="s">
        <v>114</v>
      </c>
      <c r="B52" s="35">
        <f>F52/20+30</f>
        <v>63.95</v>
      </c>
      <c r="C52" s="47"/>
      <c r="D52" s="35">
        <f>F52/10+30</f>
        <v>97.9</v>
      </c>
      <c r="E52" s="47"/>
      <c r="F52" s="25">
        <v>679</v>
      </c>
      <c r="G52" s="50"/>
      <c r="H52" s="44">
        <f t="shared" ref="H52:H57" si="27">B52*C52+D52*E52+F52*G52</f>
        <v>0</v>
      </c>
      <c r="I52" s="36">
        <f t="shared" si="17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s="2" customFormat="1" x14ac:dyDescent="0.3">
      <c r="A53" s="63" t="s">
        <v>110</v>
      </c>
      <c r="B53" s="35">
        <f>F53/20+30</f>
        <v>64</v>
      </c>
      <c r="C53" s="47"/>
      <c r="D53" s="35">
        <f>F53/10+30</f>
        <v>98</v>
      </c>
      <c r="E53" s="47"/>
      <c r="F53" s="25">
        <v>680</v>
      </c>
      <c r="G53" s="50"/>
      <c r="H53" s="44">
        <f t="shared" si="27"/>
        <v>0</v>
      </c>
      <c r="I53" s="36">
        <f t="shared" si="17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s="2" customFormat="1" x14ac:dyDescent="0.3">
      <c r="A54" s="64" t="s">
        <v>195</v>
      </c>
      <c r="B54" s="35">
        <f>F54/20+30</f>
        <v>64</v>
      </c>
      <c r="C54" s="47"/>
      <c r="D54" s="35">
        <f>F54/10+30</f>
        <v>98</v>
      </c>
      <c r="E54" s="47"/>
      <c r="F54" s="25">
        <v>680</v>
      </c>
      <c r="G54" s="50"/>
      <c r="H54" s="44">
        <f t="shared" si="27"/>
        <v>0</v>
      </c>
      <c r="I54" s="36">
        <f t="shared" si="17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s="2" customFormat="1" x14ac:dyDescent="0.3">
      <c r="A55" s="63" t="s">
        <v>196</v>
      </c>
      <c r="B55" s="35">
        <f>F55/20+30</f>
        <v>64</v>
      </c>
      <c r="C55" s="47"/>
      <c r="D55" s="35">
        <f>F55/10+30</f>
        <v>98</v>
      </c>
      <c r="E55" s="47"/>
      <c r="F55" s="25">
        <v>680</v>
      </c>
      <c r="G55" s="50"/>
      <c r="H55" s="44">
        <f t="shared" si="27"/>
        <v>0</v>
      </c>
      <c r="I55" s="36">
        <f t="shared" si="17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s="2" customFormat="1" x14ac:dyDescent="0.3">
      <c r="A56" s="63" t="s">
        <v>115</v>
      </c>
      <c r="B56" s="35">
        <f>F56/20+30</f>
        <v>170</v>
      </c>
      <c r="C56" s="47"/>
      <c r="D56" s="35">
        <f>F56/20+30</f>
        <v>170</v>
      </c>
      <c r="E56" s="47"/>
      <c r="F56" s="25">
        <v>2800</v>
      </c>
      <c r="G56" s="50"/>
      <c r="H56" s="44">
        <f t="shared" si="27"/>
        <v>0</v>
      </c>
      <c r="I56" s="36">
        <f t="shared" si="17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s="2" customFormat="1" x14ac:dyDescent="0.3">
      <c r="A57" s="63" t="s">
        <v>116</v>
      </c>
      <c r="B57" s="35">
        <f>F57/40+30</f>
        <v>230</v>
      </c>
      <c r="C57" s="47"/>
      <c r="D57" s="35">
        <f>F57/20+30</f>
        <v>430</v>
      </c>
      <c r="E57" s="47"/>
      <c r="F57" s="25">
        <v>8000</v>
      </c>
      <c r="G57" s="50"/>
      <c r="H57" s="44">
        <f t="shared" si="27"/>
        <v>0</v>
      </c>
      <c r="I57" s="36">
        <f t="shared" si="17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2" customFormat="1" x14ac:dyDescent="0.3">
      <c r="A58" s="63" t="s">
        <v>117</v>
      </c>
      <c r="B58" s="35"/>
      <c r="C58" s="47"/>
      <c r="D58" s="35"/>
      <c r="E58" s="47"/>
      <c r="F58" s="25"/>
      <c r="G58" s="50"/>
      <c r="H58" s="44"/>
      <c r="I58" s="3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s="2" customFormat="1" x14ac:dyDescent="0.3">
      <c r="A59" s="63" t="s">
        <v>118</v>
      </c>
      <c r="B59" s="35">
        <f>F59/20+30</f>
        <v>64</v>
      </c>
      <c r="C59" s="47"/>
      <c r="D59" s="35">
        <f>F59/10+30</f>
        <v>98</v>
      </c>
      <c r="E59" s="47"/>
      <c r="F59" s="25">
        <v>680</v>
      </c>
      <c r="G59" s="50"/>
      <c r="H59" s="44">
        <f t="shared" ref="H59:H67" si="28">B59*C59+D59*E59+F59*G59</f>
        <v>0</v>
      </c>
      <c r="I59" s="36">
        <f t="shared" ref="I59" si="29">B59*C59+D59*E59+F59*G59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s="2" customFormat="1" x14ac:dyDescent="0.3">
      <c r="A60" s="63" t="s">
        <v>17</v>
      </c>
      <c r="B60" s="35">
        <f>F60/20+30</f>
        <v>64</v>
      </c>
      <c r="C60" s="47"/>
      <c r="D60" s="35">
        <f>F60/10+30</f>
        <v>98</v>
      </c>
      <c r="E60" s="47"/>
      <c r="F60" s="25">
        <v>680</v>
      </c>
      <c r="G60" s="50"/>
      <c r="H60" s="44">
        <f t="shared" si="28"/>
        <v>0</v>
      </c>
      <c r="I60" s="36">
        <f t="shared" si="17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s="2" customFormat="1" x14ac:dyDescent="0.3">
      <c r="A61" s="63" t="s">
        <v>120</v>
      </c>
      <c r="B61" s="35">
        <f>F61/20+30</f>
        <v>64</v>
      </c>
      <c r="C61" s="47"/>
      <c r="D61" s="35">
        <f>F61/10+30</f>
        <v>98</v>
      </c>
      <c r="E61" s="47"/>
      <c r="F61" s="25">
        <v>680</v>
      </c>
      <c r="G61" s="50"/>
      <c r="H61" s="44">
        <f t="shared" si="28"/>
        <v>0</v>
      </c>
      <c r="I61" s="36">
        <f t="shared" si="17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s="2" customFormat="1" x14ac:dyDescent="0.3">
      <c r="A62" s="63" t="s">
        <v>46</v>
      </c>
      <c r="B62" s="35">
        <f>F62/20+30</f>
        <v>64</v>
      </c>
      <c r="C62" s="47"/>
      <c r="D62" s="35">
        <f>F62/10+30</f>
        <v>98</v>
      </c>
      <c r="E62" s="47"/>
      <c r="F62" s="25">
        <v>680</v>
      </c>
      <c r="G62" s="50"/>
      <c r="H62" s="44">
        <f t="shared" si="28"/>
        <v>0</v>
      </c>
      <c r="I62" s="36">
        <f t="shared" si="17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s="2" customFormat="1" x14ac:dyDescent="0.3">
      <c r="A63" s="63" t="s">
        <v>74</v>
      </c>
      <c r="B63" s="35">
        <f>F63/40+30</f>
        <v>72.5</v>
      </c>
      <c r="C63" s="47"/>
      <c r="D63" s="35">
        <f>F63/20+30</f>
        <v>115</v>
      </c>
      <c r="E63" s="47"/>
      <c r="F63" s="25">
        <v>1700</v>
      </c>
      <c r="G63" s="50"/>
      <c r="H63" s="44">
        <f t="shared" si="28"/>
        <v>0</v>
      </c>
      <c r="I63" s="36">
        <f t="shared" si="17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s="2" customFormat="1" x14ac:dyDescent="0.3">
      <c r="A64" s="63" t="s">
        <v>119</v>
      </c>
      <c r="B64" s="35">
        <f>F64/20+30</f>
        <v>70</v>
      </c>
      <c r="C64" s="47"/>
      <c r="D64" s="35">
        <f>F64/10+30</f>
        <v>110</v>
      </c>
      <c r="E64" s="47"/>
      <c r="F64" s="25">
        <v>800</v>
      </c>
      <c r="G64" s="50"/>
      <c r="H64" s="44">
        <f t="shared" si="28"/>
        <v>0</v>
      </c>
      <c r="I64" s="36">
        <f t="shared" ref="I64" si="30">B64*C64+D64*E64+F64*G64</f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s="2" customFormat="1" x14ac:dyDescent="0.3">
      <c r="A65" s="63" t="s">
        <v>121</v>
      </c>
      <c r="B65" s="35">
        <f>F65/20+30</f>
        <v>64</v>
      </c>
      <c r="C65" s="47"/>
      <c r="D65" s="35">
        <f>F65/10+30</f>
        <v>98</v>
      </c>
      <c r="E65" s="47"/>
      <c r="F65" s="25">
        <v>680</v>
      </c>
      <c r="G65" s="50"/>
      <c r="H65" s="44">
        <f t="shared" si="28"/>
        <v>0</v>
      </c>
      <c r="I65" s="36">
        <f t="shared" ref="I65" si="31">B65*C65+D65*E65+F65*G65</f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s="2" customFormat="1" x14ac:dyDescent="0.3">
      <c r="A66" s="63" t="s">
        <v>15</v>
      </c>
      <c r="B66" s="35">
        <f>F66/20+30</f>
        <v>115</v>
      </c>
      <c r="C66" s="47"/>
      <c r="D66" s="35">
        <f>F66/10+30</f>
        <v>200</v>
      </c>
      <c r="E66" s="47"/>
      <c r="F66" s="25">
        <v>1700</v>
      </c>
      <c r="G66" s="50"/>
      <c r="H66" s="44">
        <f t="shared" si="28"/>
        <v>0</v>
      </c>
      <c r="I66" s="36">
        <f t="shared" si="17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s="2" customFormat="1" x14ac:dyDescent="0.3">
      <c r="A67" s="63" t="s">
        <v>44</v>
      </c>
      <c r="B67" s="35">
        <f>F67/20+30</f>
        <v>64</v>
      </c>
      <c r="C67" s="47"/>
      <c r="D67" s="35">
        <f>F67/10+30</f>
        <v>98</v>
      </c>
      <c r="E67" s="47"/>
      <c r="F67" s="25">
        <v>680</v>
      </c>
      <c r="G67" s="50"/>
      <c r="H67" s="44">
        <f t="shared" si="28"/>
        <v>0</v>
      </c>
      <c r="I67" s="36">
        <f t="shared" si="17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s="2" customFormat="1" x14ac:dyDescent="0.3">
      <c r="A68" s="64" t="s">
        <v>122</v>
      </c>
      <c r="B68" s="35">
        <f t="shared" ref="B68:B69" si="32">F68/20+30</f>
        <v>70</v>
      </c>
      <c r="C68" s="47"/>
      <c r="D68" s="35">
        <f t="shared" ref="D68:D69" si="33">F68/10+30</f>
        <v>110</v>
      </c>
      <c r="E68" s="47"/>
      <c r="F68" s="25">
        <v>800</v>
      </c>
      <c r="G68" s="50"/>
      <c r="H68" s="44">
        <f t="shared" ref="H68:H69" si="34">B68*C68+D68*E68+F68*G68</f>
        <v>0</v>
      </c>
      <c r="I68" s="36">
        <f t="shared" ref="I68:I69" si="35">B68*C68+D68*E68+F68*G68</f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s="2" customFormat="1" ht="13.5" customHeight="1" x14ac:dyDescent="0.3">
      <c r="A69" s="64" t="s">
        <v>123</v>
      </c>
      <c r="B69" s="35">
        <f t="shared" si="32"/>
        <v>79</v>
      </c>
      <c r="C69" s="47"/>
      <c r="D69" s="35">
        <f t="shared" si="33"/>
        <v>128</v>
      </c>
      <c r="E69" s="47"/>
      <c r="F69" s="25">
        <v>980</v>
      </c>
      <c r="G69" s="50"/>
      <c r="H69" s="44">
        <f t="shared" si="34"/>
        <v>0</v>
      </c>
      <c r="I69" s="36">
        <f t="shared" si="35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s="66" customFormat="1" x14ac:dyDescent="0.3">
      <c r="A70" s="67" t="s">
        <v>197</v>
      </c>
      <c r="B70" s="35">
        <f t="shared" ref="B70" si="36">F70/20+30</f>
        <v>79</v>
      </c>
      <c r="C70" s="47"/>
      <c r="D70" s="35">
        <f t="shared" ref="D70" si="37">F70/10+30</f>
        <v>128</v>
      </c>
      <c r="E70" s="47"/>
      <c r="F70" s="25">
        <v>980</v>
      </c>
      <c r="G70" s="50"/>
      <c r="H70" s="44">
        <f t="shared" ref="H70" si="38">B70*C70+D70*E70+F70*G70</f>
        <v>0</v>
      </c>
      <c r="I70" s="36">
        <f t="shared" ref="I70" si="39">B70*C70+D70*E70+F70*G70</f>
        <v>0</v>
      </c>
    </row>
    <row r="71" spans="1:83" s="2" customFormat="1" x14ac:dyDescent="0.3">
      <c r="A71" s="63" t="s">
        <v>198</v>
      </c>
      <c r="B71" s="35">
        <f>F71/20+30</f>
        <v>64</v>
      </c>
      <c r="C71" s="47"/>
      <c r="D71" s="35">
        <f>F71/10+30</f>
        <v>98</v>
      </c>
      <c r="E71" s="47"/>
      <c r="F71" s="25">
        <v>680</v>
      </c>
      <c r="G71" s="50"/>
      <c r="H71" s="44">
        <f t="shared" ref="H71:H80" si="40">B71*C71+D71*E71+F71*G71</f>
        <v>0</v>
      </c>
      <c r="I71" s="36">
        <f t="shared" si="17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s="2" customFormat="1" x14ac:dyDescent="0.3">
      <c r="A72" s="63" t="s">
        <v>124</v>
      </c>
      <c r="B72" s="35">
        <f>F72/20+30</f>
        <v>79</v>
      </c>
      <c r="C72" s="47"/>
      <c r="D72" s="35">
        <f>F72/10+30</f>
        <v>128</v>
      </c>
      <c r="E72" s="47"/>
      <c r="F72" s="25">
        <v>980</v>
      </c>
      <c r="G72" s="50"/>
      <c r="H72" s="44">
        <f t="shared" si="40"/>
        <v>0</v>
      </c>
      <c r="I72" s="36">
        <f t="shared" ref="I72:I73" si="41">B72*C72+D72*E72+F72*G72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s="2" customFormat="1" x14ac:dyDescent="0.3">
      <c r="A73" s="63" t="s">
        <v>135</v>
      </c>
      <c r="B73" s="35">
        <f>F73/20+30</f>
        <v>105</v>
      </c>
      <c r="C73" s="47"/>
      <c r="D73" s="35">
        <f>F73/10+30</f>
        <v>180</v>
      </c>
      <c r="E73" s="47"/>
      <c r="F73" s="25">
        <v>1500</v>
      </c>
      <c r="G73" s="50"/>
      <c r="H73" s="44">
        <f t="shared" si="40"/>
        <v>0</v>
      </c>
      <c r="I73" s="36">
        <f t="shared" si="41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s="2" customFormat="1" x14ac:dyDescent="0.3">
      <c r="A74" s="63" t="s">
        <v>128</v>
      </c>
      <c r="B74" s="35">
        <f>F74/20+30</f>
        <v>79</v>
      </c>
      <c r="C74" s="47"/>
      <c r="D74" s="35">
        <f>F74/10+30</f>
        <v>128</v>
      </c>
      <c r="E74" s="47"/>
      <c r="F74" s="25">
        <v>980</v>
      </c>
      <c r="G74" s="50"/>
      <c r="H74" s="44">
        <f t="shared" si="40"/>
        <v>0</v>
      </c>
      <c r="I74" s="36">
        <f t="shared" ref="I74" si="42">B74*C74+D74*E74+F74*G74</f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s="2" customFormat="1" x14ac:dyDescent="0.3">
      <c r="A75" s="63" t="s">
        <v>199</v>
      </c>
      <c r="B75" s="35">
        <f>F75/40+30</f>
        <v>67.5</v>
      </c>
      <c r="C75" s="47"/>
      <c r="D75" s="35">
        <f>F75/20+30</f>
        <v>105</v>
      </c>
      <c r="E75" s="47"/>
      <c r="F75" s="25">
        <v>1500</v>
      </c>
      <c r="G75" s="50"/>
      <c r="H75" s="44">
        <f t="shared" si="40"/>
        <v>0</v>
      </c>
      <c r="I75" s="36">
        <f t="shared" ref="I75" si="43">B75*C75+D75*E75+F75*G75</f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s="2" customFormat="1" x14ac:dyDescent="0.3">
      <c r="A76" s="63" t="s">
        <v>200</v>
      </c>
      <c r="B76" s="35">
        <f>F76/20+30</f>
        <v>70</v>
      </c>
      <c r="C76" s="47"/>
      <c r="D76" s="35">
        <f>F76/10+30</f>
        <v>110</v>
      </c>
      <c r="E76" s="47"/>
      <c r="F76" s="25">
        <v>800</v>
      </c>
      <c r="G76" s="50"/>
      <c r="H76" s="44">
        <f t="shared" si="40"/>
        <v>0</v>
      </c>
      <c r="I76" s="36">
        <f t="shared" si="17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s="2" customFormat="1" x14ac:dyDescent="0.3">
      <c r="A77" s="63" t="s">
        <v>201</v>
      </c>
      <c r="B77" s="35">
        <f>F77/20+30</f>
        <v>100</v>
      </c>
      <c r="C77" s="47"/>
      <c r="D77" s="35">
        <f>F77/10+30</f>
        <v>170</v>
      </c>
      <c r="E77" s="47"/>
      <c r="F77" s="25">
        <v>1400</v>
      </c>
      <c r="G77" s="50"/>
      <c r="H77" s="44">
        <f t="shared" si="40"/>
        <v>0</v>
      </c>
      <c r="I77" s="36">
        <f t="shared" ref="I77" si="44">B77*C77+D77*E77+F77*G77</f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s="2" customFormat="1" x14ac:dyDescent="0.3">
      <c r="A78" s="63" t="s">
        <v>132</v>
      </c>
      <c r="B78" s="35">
        <f>F78/20+30</f>
        <v>105</v>
      </c>
      <c r="C78" s="47"/>
      <c r="D78" s="35">
        <f>F78/10+30</f>
        <v>180</v>
      </c>
      <c r="E78" s="47"/>
      <c r="F78" s="25">
        <v>1500</v>
      </c>
      <c r="G78" s="50"/>
      <c r="H78" s="44">
        <f t="shared" si="40"/>
        <v>0</v>
      </c>
      <c r="I78" s="36">
        <f t="shared" ref="I78" si="45">B78*C78+D78*E78+F78*G78</f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s="2" customFormat="1" x14ac:dyDescent="0.3">
      <c r="A79" s="23" t="s">
        <v>125</v>
      </c>
      <c r="B79" s="35">
        <f>F79/20+30</f>
        <v>64</v>
      </c>
      <c r="C79" s="47"/>
      <c r="D79" s="35">
        <f>F79/10+30</f>
        <v>98</v>
      </c>
      <c r="E79" s="47"/>
      <c r="F79" s="25">
        <v>680</v>
      </c>
      <c r="G79" s="50"/>
      <c r="H79" s="44">
        <f t="shared" si="40"/>
        <v>0</v>
      </c>
      <c r="I79" s="36">
        <f t="shared" si="17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s="2" customFormat="1" x14ac:dyDescent="0.3">
      <c r="A80" s="23" t="s">
        <v>126</v>
      </c>
      <c r="B80" s="35">
        <f>F80/20+30</f>
        <v>64</v>
      </c>
      <c r="C80" s="47"/>
      <c r="D80" s="35">
        <f>F80/10+30</f>
        <v>98</v>
      </c>
      <c r="E80" s="47"/>
      <c r="F80" s="25">
        <v>680</v>
      </c>
      <c r="G80" s="50"/>
      <c r="H80" s="44">
        <f t="shared" si="40"/>
        <v>0</v>
      </c>
      <c r="I80" s="36">
        <f t="shared" si="17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s="2" customFormat="1" x14ac:dyDescent="0.3">
      <c r="A81" s="63" t="s">
        <v>89</v>
      </c>
      <c r="B81" s="35"/>
      <c r="C81" s="47"/>
      <c r="D81" s="35"/>
      <c r="E81" s="47"/>
      <c r="F81" s="25"/>
      <c r="G81" s="50"/>
      <c r="H81" s="44"/>
      <c r="I81" s="36">
        <f t="shared" si="17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s="2" customFormat="1" x14ac:dyDescent="0.3">
      <c r="A82" s="63" t="s">
        <v>138</v>
      </c>
      <c r="B82" s="35">
        <f t="shared" ref="B82:B83" si="46">F82/20+30</f>
        <v>64</v>
      </c>
      <c r="C82" s="47"/>
      <c r="D82" s="35">
        <f t="shared" ref="D82:D83" si="47">F82/10+30</f>
        <v>98</v>
      </c>
      <c r="E82" s="47"/>
      <c r="F82" s="25">
        <v>680</v>
      </c>
      <c r="G82" s="50"/>
      <c r="H82" s="44"/>
      <c r="I82" s="3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s="2" customFormat="1" x14ac:dyDescent="0.3">
      <c r="A83" s="63" t="s">
        <v>137</v>
      </c>
      <c r="B83" s="35">
        <f t="shared" si="46"/>
        <v>115</v>
      </c>
      <c r="C83" s="47"/>
      <c r="D83" s="35">
        <f t="shared" si="47"/>
        <v>200</v>
      </c>
      <c r="E83" s="47"/>
      <c r="F83" s="28">
        <v>1700</v>
      </c>
      <c r="G83" s="50"/>
      <c r="H83" s="44"/>
      <c r="I83" s="3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s="2" customFormat="1" x14ac:dyDescent="0.3">
      <c r="A84" s="63" t="s">
        <v>97</v>
      </c>
      <c r="B84" s="35"/>
      <c r="C84" s="47"/>
      <c r="D84" s="35"/>
      <c r="E84" s="47"/>
      <c r="G84" s="50"/>
      <c r="H84" s="44"/>
      <c r="I84" s="36">
        <f>B84*C84+D84*E84+F82*G84</f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s="2" customFormat="1" x14ac:dyDescent="0.3">
      <c r="A85" s="63" t="s">
        <v>133</v>
      </c>
      <c r="B85" s="35">
        <f t="shared" ref="B85" si="48">F85/20+30</f>
        <v>64</v>
      </c>
      <c r="C85" s="47"/>
      <c r="D85" s="35">
        <f t="shared" ref="D85" si="49">F85/10+30</f>
        <v>98</v>
      </c>
      <c r="E85" s="47"/>
      <c r="F85" s="25">
        <v>680</v>
      </c>
      <c r="G85" s="50"/>
      <c r="H85" s="44">
        <f t="shared" ref="H85" si="50">B85*C85+D85*E85+F85*G85</f>
        <v>0</v>
      </c>
      <c r="I85" s="36">
        <f t="shared" ref="I85" si="51">B85*C85+D85*E85+F85*G85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s="2" customFormat="1" x14ac:dyDescent="0.3">
      <c r="A86" s="64" t="s">
        <v>131</v>
      </c>
      <c r="B86" s="35">
        <f t="shared" ref="B86" si="52">F86/20+30</f>
        <v>64</v>
      </c>
      <c r="C86" s="47"/>
      <c r="D86" s="35">
        <f t="shared" ref="D86" si="53">F86/10+30</f>
        <v>98</v>
      </c>
      <c r="E86" s="47"/>
      <c r="F86" s="25">
        <v>680</v>
      </c>
      <c r="G86" s="50"/>
      <c r="H86" s="44">
        <f t="shared" ref="H86" si="54">B86*C86+D86*E86+F86*G86</f>
        <v>0</v>
      </c>
      <c r="I86" s="36">
        <f t="shared" si="17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s="2" customFormat="1" x14ac:dyDescent="0.3">
      <c r="A87" s="64" t="s">
        <v>130</v>
      </c>
      <c r="B87" s="35">
        <f t="shared" ref="B87:B88" si="55">F87/20+30</f>
        <v>79</v>
      </c>
      <c r="C87" s="47"/>
      <c r="D87" s="35">
        <f t="shared" ref="D87:D88" si="56">F87/10+30</f>
        <v>128</v>
      </c>
      <c r="E87" s="47"/>
      <c r="F87" s="25">
        <v>980</v>
      </c>
      <c r="G87" s="50"/>
      <c r="H87" s="44">
        <f t="shared" ref="H87:H88" si="57">B87*C87+D87*E87+F87*G87</f>
        <v>0</v>
      </c>
      <c r="I87" s="36">
        <f t="shared" ref="I87:I88" si="58">B87*C87+D87*E87+F87*G87</f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s="2" customFormat="1" x14ac:dyDescent="0.3">
      <c r="A88" s="64" t="s">
        <v>129</v>
      </c>
      <c r="B88" s="35">
        <f t="shared" si="55"/>
        <v>64</v>
      </c>
      <c r="C88" s="47"/>
      <c r="D88" s="35">
        <f t="shared" si="56"/>
        <v>98</v>
      </c>
      <c r="E88" s="47"/>
      <c r="F88" s="25">
        <v>680</v>
      </c>
      <c r="G88" s="50"/>
      <c r="H88" s="44">
        <f t="shared" si="57"/>
        <v>0</v>
      </c>
      <c r="I88" s="36">
        <f t="shared" si="58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s="2" customFormat="1" x14ac:dyDescent="0.3">
      <c r="A89" s="23" t="s">
        <v>31</v>
      </c>
      <c r="B89" s="35">
        <f t="shared" ref="B89:B131" si="59">F89/20+30</f>
        <v>64</v>
      </c>
      <c r="C89" s="47"/>
      <c r="D89" s="35">
        <f t="shared" ref="D89:D130" si="60">F89/10+30</f>
        <v>98</v>
      </c>
      <c r="E89" s="47"/>
      <c r="F89" s="25">
        <v>680</v>
      </c>
      <c r="G89" s="50"/>
      <c r="H89" s="44">
        <f t="shared" ref="H89:H136" si="61">B89*C89+D89*E89+F89*G89</f>
        <v>0</v>
      </c>
      <c r="I89" s="36">
        <f t="shared" si="17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s="2" customFormat="1" x14ac:dyDescent="0.3">
      <c r="A90" s="23" t="s">
        <v>134</v>
      </c>
      <c r="B90" s="35">
        <f t="shared" ref="B90" si="62">F90/20+30</f>
        <v>79</v>
      </c>
      <c r="C90" s="47"/>
      <c r="D90" s="35">
        <f t="shared" ref="D90" si="63">F90/10+30</f>
        <v>128</v>
      </c>
      <c r="E90" s="47"/>
      <c r="F90" s="25">
        <v>980</v>
      </c>
      <c r="G90" s="50"/>
      <c r="H90" s="44">
        <f t="shared" ref="H90" si="64">B90*C90+D90*E90+F90*G90</f>
        <v>0</v>
      </c>
      <c r="I90" s="36">
        <f t="shared" ref="I90:I92" si="65">B90*C90+D90*E90+F90*G90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s="2" customFormat="1" x14ac:dyDescent="0.3">
      <c r="A91" s="23" t="s">
        <v>127</v>
      </c>
      <c r="B91" s="35">
        <f t="shared" ref="B91:B92" si="66">F91/20+30</f>
        <v>104</v>
      </c>
      <c r="C91" s="47"/>
      <c r="D91" s="35">
        <f t="shared" ref="D91:D92" si="67">F91/10+30</f>
        <v>178</v>
      </c>
      <c r="E91" s="47"/>
      <c r="F91" s="25">
        <v>1480</v>
      </c>
      <c r="G91" s="50"/>
      <c r="H91" s="44"/>
      <c r="I91" s="36">
        <f t="shared" si="65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s="2" customFormat="1" x14ac:dyDescent="0.3">
      <c r="A92" s="23" t="s">
        <v>136</v>
      </c>
      <c r="B92" s="35">
        <f t="shared" si="66"/>
        <v>70</v>
      </c>
      <c r="C92" s="47"/>
      <c r="D92" s="35">
        <f t="shared" si="67"/>
        <v>110</v>
      </c>
      <c r="E92" s="47"/>
      <c r="F92" s="25">
        <v>800</v>
      </c>
      <c r="G92" s="50"/>
      <c r="H92" s="44"/>
      <c r="I92" s="36">
        <f t="shared" si="65"/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s="2" customFormat="1" x14ac:dyDescent="0.3">
      <c r="A93" s="23" t="s">
        <v>58</v>
      </c>
      <c r="B93" s="35">
        <f t="shared" si="59"/>
        <v>64</v>
      </c>
      <c r="C93" s="47"/>
      <c r="D93" s="35">
        <f t="shared" si="60"/>
        <v>98</v>
      </c>
      <c r="E93" s="47"/>
      <c r="F93" s="25">
        <v>680</v>
      </c>
      <c r="G93" s="50"/>
      <c r="H93" s="44">
        <f t="shared" si="61"/>
        <v>0</v>
      </c>
      <c r="I93" s="36">
        <f t="shared" si="17"/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s="2" customFormat="1" x14ac:dyDescent="0.3">
      <c r="A94" s="23" t="s">
        <v>21</v>
      </c>
      <c r="B94" s="35">
        <f t="shared" si="59"/>
        <v>64</v>
      </c>
      <c r="C94" s="47"/>
      <c r="D94" s="35">
        <f t="shared" si="60"/>
        <v>98</v>
      </c>
      <c r="E94" s="47"/>
      <c r="F94" s="25">
        <v>680</v>
      </c>
      <c r="G94" s="50"/>
      <c r="H94" s="44">
        <f t="shared" si="61"/>
        <v>0</v>
      </c>
      <c r="I94" s="36">
        <f t="shared" si="17"/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s="2" customFormat="1" x14ac:dyDescent="0.3">
      <c r="A95" s="63" t="s">
        <v>72</v>
      </c>
      <c r="B95" s="35">
        <f t="shared" si="59"/>
        <v>64</v>
      </c>
      <c r="C95" s="47"/>
      <c r="D95" s="35">
        <f t="shared" si="60"/>
        <v>98</v>
      </c>
      <c r="E95" s="47"/>
      <c r="F95" s="25">
        <v>680</v>
      </c>
      <c r="G95" s="50"/>
      <c r="H95" s="44">
        <f t="shared" si="61"/>
        <v>0</v>
      </c>
      <c r="I95" s="36">
        <f t="shared" si="17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s="2" customFormat="1" x14ac:dyDescent="0.3">
      <c r="A96" s="63" t="s">
        <v>141</v>
      </c>
      <c r="B96" s="35">
        <f t="shared" si="59"/>
        <v>64</v>
      </c>
      <c r="C96" s="47"/>
      <c r="D96" s="35">
        <f t="shared" si="60"/>
        <v>98</v>
      </c>
      <c r="E96" s="47"/>
      <c r="F96" s="25">
        <v>680</v>
      </c>
      <c r="G96" s="50"/>
      <c r="H96" s="44">
        <f t="shared" si="61"/>
        <v>0</v>
      </c>
      <c r="I96" s="36">
        <f t="shared" si="17"/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s="2" customFormat="1" x14ac:dyDescent="0.3">
      <c r="A97" s="63" t="s">
        <v>142</v>
      </c>
      <c r="B97" s="35">
        <f t="shared" ref="B97" si="68">F97/20+30</f>
        <v>64.05</v>
      </c>
      <c r="C97" s="47"/>
      <c r="D97" s="35">
        <f t="shared" ref="D97" si="69">F97/10+30</f>
        <v>98.1</v>
      </c>
      <c r="E97" s="47"/>
      <c r="F97" s="25">
        <v>681</v>
      </c>
      <c r="G97" s="50"/>
      <c r="H97" s="44">
        <f t="shared" ref="H97" si="70">B97*C97+D97*E97+F97*G97</f>
        <v>0</v>
      </c>
      <c r="I97" s="36">
        <f t="shared" ref="I97" si="71">B97*C97+D97*E97+F97*G97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s="2" customFormat="1" x14ac:dyDescent="0.3">
      <c r="A98" s="63" t="s">
        <v>140</v>
      </c>
      <c r="B98" s="35">
        <f t="shared" ref="B98" si="72">F98/20+30</f>
        <v>97</v>
      </c>
      <c r="C98" s="47"/>
      <c r="D98" s="35">
        <f t="shared" ref="D98" si="73">F98/10+30</f>
        <v>164</v>
      </c>
      <c r="E98" s="47"/>
      <c r="F98" s="25">
        <v>1340</v>
      </c>
      <c r="G98" s="50"/>
      <c r="H98" s="44">
        <f t="shared" ref="H98" si="74">B98*C98+D98*E98+F98*G98</f>
        <v>0</v>
      </c>
      <c r="I98" s="36">
        <f t="shared" ref="I98" si="75">B98*C98+D98*E98+F98*G98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s="2" customFormat="1" x14ac:dyDescent="0.3">
      <c r="A99" s="63" t="s">
        <v>40</v>
      </c>
      <c r="B99" s="35">
        <f t="shared" si="59"/>
        <v>90</v>
      </c>
      <c r="C99" s="47"/>
      <c r="D99" s="35">
        <f t="shared" si="60"/>
        <v>150</v>
      </c>
      <c r="E99" s="47"/>
      <c r="F99" s="25">
        <v>1200</v>
      </c>
      <c r="G99" s="50"/>
      <c r="H99" s="44">
        <f t="shared" si="61"/>
        <v>0</v>
      </c>
      <c r="I99" s="36">
        <f t="shared" si="17"/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s="2" customFormat="1" x14ac:dyDescent="0.3">
      <c r="A100" s="63" t="s">
        <v>143</v>
      </c>
      <c r="B100" s="35">
        <f t="shared" si="59"/>
        <v>56.5</v>
      </c>
      <c r="C100" s="47"/>
      <c r="D100" s="35">
        <f t="shared" si="60"/>
        <v>83</v>
      </c>
      <c r="E100" s="47"/>
      <c r="F100" s="25">
        <v>530</v>
      </c>
      <c r="G100" s="50"/>
      <c r="H100" s="44">
        <f t="shared" si="61"/>
        <v>0</v>
      </c>
      <c r="I100" s="36">
        <f t="shared" si="17"/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s="2" customFormat="1" x14ac:dyDescent="0.3">
      <c r="A101" s="63" t="s">
        <v>144</v>
      </c>
      <c r="B101" s="35">
        <f t="shared" ref="B101" si="76">F101/20+30</f>
        <v>64</v>
      </c>
      <c r="C101" s="47"/>
      <c r="D101" s="35">
        <f t="shared" ref="D101" si="77">F101/10+30</f>
        <v>98</v>
      </c>
      <c r="E101" s="47"/>
      <c r="F101" s="25">
        <v>680</v>
      </c>
      <c r="G101" s="50"/>
      <c r="H101" s="44">
        <f t="shared" ref="H101" si="78">B101*C101+D101*E101+F101*G101</f>
        <v>0</v>
      </c>
      <c r="I101" s="36">
        <f t="shared" ref="I101" si="79">B101*C101+D101*E101+F101*G101</f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s="2" customFormat="1" x14ac:dyDescent="0.3">
      <c r="A102" s="63" t="s">
        <v>25</v>
      </c>
      <c r="B102" s="35">
        <f t="shared" si="59"/>
        <v>64</v>
      </c>
      <c r="C102" s="47"/>
      <c r="D102" s="35">
        <f t="shared" si="60"/>
        <v>98</v>
      </c>
      <c r="E102" s="47"/>
      <c r="F102" s="25">
        <v>680</v>
      </c>
      <c r="G102" s="50"/>
      <c r="H102" s="44">
        <f t="shared" si="61"/>
        <v>0</v>
      </c>
      <c r="I102" s="36">
        <f t="shared" si="17"/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s="2" customFormat="1" x14ac:dyDescent="0.3">
      <c r="A103" s="63" t="s">
        <v>202</v>
      </c>
      <c r="B103" s="35">
        <f t="shared" si="59"/>
        <v>85</v>
      </c>
      <c r="C103" s="47"/>
      <c r="D103" s="35">
        <f t="shared" si="60"/>
        <v>140</v>
      </c>
      <c r="E103" s="47"/>
      <c r="F103" s="25">
        <v>1100</v>
      </c>
      <c r="G103" s="50"/>
      <c r="H103" s="44">
        <f t="shared" si="61"/>
        <v>0</v>
      </c>
      <c r="I103" s="36">
        <f t="shared" si="17"/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s="2" customFormat="1" x14ac:dyDescent="0.3">
      <c r="A104" s="63" t="s">
        <v>14</v>
      </c>
      <c r="B104" s="35">
        <f t="shared" si="59"/>
        <v>90</v>
      </c>
      <c r="C104" s="47"/>
      <c r="D104" s="35">
        <f t="shared" si="60"/>
        <v>150</v>
      </c>
      <c r="E104" s="47"/>
      <c r="F104" s="25">
        <v>1200</v>
      </c>
      <c r="G104" s="50"/>
      <c r="H104" s="44">
        <f t="shared" si="61"/>
        <v>0</v>
      </c>
      <c r="I104" s="36">
        <f t="shared" si="17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s="2" customFormat="1" x14ac:dyDescent="0.3">
      <c r="A105" s="63" t="s">
        <v>36</v>
      </c>
      <c r="B105" s="35">
        <f t="shared" si="59"/>
        <v>79</v>
      </c>
      <c r="C105" s="47"/>
      <c r="D105" s="35">
        <f t="shared" si="60"/>
        <v>128</v>
      </c>
      <c r="E105" s="47"/>
      <c r="F105" s="25">
        <v>980</v>
      </c>
      <c r="G105" s="50"/>
      <c r="H105" s="44">
        <f t="shared" si="61"/>
        <v>0</v>
      </c>
      <c r="I105" s="36">
        <f t="shared" si="17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s="2" customFormat="1" x14ac:dyDescent="0.3">
      <c r="A106" s="63" t="s">
        <v>145</v>
      </c>
      <c r="B106" s="35">
        <f t="shared" ref="B106" si="80">F106/20+30</f>
        <v>59</v>
      </c>
      <c r="C106" s="47"/>
      <c r="D106" s="35">
        <f t="shared" ref="D106" si="81">F106/10+30</f>
        <v>88</v>
      </c>
      <c r="E106" s="47"/>
      <c r="F106" s="25">
        <v>580</v>
      </c>
      <c r="G106" s="50"/>
      <c r="H106" s="44">
        <f t="shared" ref="H106" si="82">B106*C106+D106*E106+F106*G106</f>
        <v>0</v>
      </c>
      <c r="I106" s="36">
        <f t="shared" ref="I106" si="83">B106*C106+D106*E106+F106*G106</f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s="2" customFormat="1" x14ac:dyDescent="0.3">
      <c r="A107" s="63" t="s">
        <v>30</v>
      </c>
      <c r="B107" s="35">
        <f t="shared" si="59"/>
        <v>70</v>
      </c>
      <c r="C107" s="47"/>
      <c r="D107" s="35">
        <f t="shared" si="60"/>
        <v>110</v>
      </c>
      <c r="E107" s="47"/>
      <c r="F107" s="25">
        <v>800</v>
      </c>
      <c r="G107" s="50"/>
      <c r="H107" s="44">
        <f t="shared" si="61"/>
        <v>0</v>
      </c>
      <c r="I107" s="36">
        <f t="shared" si="17"/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s="2" customFormat="1" x14ac:dyDescent="0.3">
      <c r="A108" s="63" t="s">
        <v>147</v>
      </c>
      <c r="B108" s="35"/>
      <c r="C108" s="47"/>
      <c r="D108" s="35"/>
      <c r="E108" s="47"/>
      <c r="F108" s="25"/>
      <c r="G108" s="50"/>
      <c r="H108" s="44"/>
      <c r="I108" s="3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s="2" customFormat="1" x14ac:dyDescent="0.3">
      <c r="A109" s="63" t="s">
        <v>12</v>
      </c>
      <c r="B109" s="35">
        <f t="shared" si="59"/>
        <v>70</v>
      </c>
      <c r="C109" s="47"/>
      <c r="D109" s="35">
        <f t="shared" si="60"/>
        <v>110</v>
      </c>
      <c r="E109" s="47"/>
      <c r="F109" s="25">
        <v>800</v>
      </c>
      <c r="G109" s="50"/>
      <c r="H109" s="44">
        <f t="shared" si="61"/>
        <v>0</v>
      </c>
      <c r="I109" s="36">
        <f t="shared" si="17"/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s="2" customFormat="1" x14ac:dyDescent="0.3">
      <c r="A110" s="63" t="s">
        <v>146</v>
      </c>
      <c r="B110" s="35">
        <f t="shared" si="59"/>
        <v>70</v>
      </c>
      <c r="C110" s="47"/>
      <c r="D110" s="35">
        <f t="shared" si="60"/>
        <v>110</v>
      </c>
      <c r="E110" s="47"/>
      <c r="F110" s="25">
        <v>800</v>
      </c>
      <c r="G110" s="50"/>
      <c r="H110" s="44">
        <f t="shared" si="61"/>
        <v>0</v>
      </c>
      <c r="I110" s="36">
        <f t="shared" si="17"/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s="2" customFormat="1" x14ac:dyDescent="0.3">
      <c r="A111" s="63" t="s">
        <v>55</v>
      </c>
      <c r="B111" s="35">
        <f t="shared" si="59"/>
        <v>89</v>
      </c>
      <c r="C111" s="47"/>
      <c r="D111" s="35">
        <f t="shared" si="60"/>
        <v>148</v>
      </c>
      <c r="E111" s="47"/>
      <c r="F111" s="25">
        <v>1180</v>
      </c>
      <c r="G111" s="50"/>
      <c r="H111" s="44">
        <f t="shared" si="61"/>
        <v>0</v>
      </c>
      <c r="I111" s="36">
        <f t="shared" si="17"/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s="2" customFormat="1" x14ac:dyDescent="0.3">
      <c r="A112" s="63" t="s">
        <v>148</v>
      </c>
      <c r="B112" s="35">
        <f t="shared" si="59"/>
        <v>130</v>
      </c>
      <c r="C112" s="47"/>
      <c r="D112" s="35">
        <f t="shared" si="60"/>
        <v>230</v>
      </c>
      <c r="E112" s="47"/>
      <c r="F112" s="25">
        <v>2000</v>
      </c>
      <c r="G112" s="50"/>
      <c r="H112" s="44">
        <f t="shared" si="61"/>
        <v>0</v>
      </c>
      <c r="I112" s="36">
        <f t="shared" si="17"/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s="2" customFormat="1" x14ac:dyDescent="0.3">
      <c r="A113" s="63" t="s">
        <v>150</v>
      </c>
      <c r="B113" s="35">
        <f t="shared" ref="B113" si="84">F113/20+30</f>
        <v>105</v>
      </c>
      <c r="C113" s="47"/>
      <c r="D113" s="35">
        <f t="shared" ref="D113" si="85">F113/10+30</f>
        <v>180</v>
      </c>
      <c r="E113" s="47"/>
      <c r="F113" s="25">
        <v>1500</v>
      </c>
      <c r="G113" s="50"/>
      <c r="H113" s="44">
        <f t="shared" ref="H113" si="86">B113*C113+D113*E113+F113*G113</f>
        <v>0</v>
      </c>
      <c r="I113" s="36">
        <f t="shared" ref="I113" si="87">B113*C113+D113*E113+F113*G113</f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s="2" customFormat="1" x14ac:dyDescent="0.3">
      <c r="A114" s="63" t="s">
        <v>149</v>
      </c>
      <c r="B114" s="35"/>
      <c r="C114" s="47"/>
      <c r="D114" s="35"/>
      <c r="E114" s="47"/>
      <c r="F114" s="25"/>
      <c r="G114" s="50"/>
      <c r="H114" s="44"/>
      <c r="I114" s="3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s="2" customFormat="1" x14ac:dyDescent="0.3">
      <c r="A115" s="63" t="s">
        <v>151</v>
      </c>
      <c r="B115" s="35">
        <f>F115/20+40</f>
        <v>69</v>
      </c>
      <c r="C115" s="47"/>
      <c r="D115" s="35">
        <f>F115/10+40</f>
        <v>98</v>
      </c>
      <c r="E115" s="47"/>
      <c r="F115" s="25">
        <v>580</v>
      </c>
      <c r="G115" s="50"/>
      <c r="H115" s="44">
        <f t="shared" si="61"/>
        <v>0</v>
      </c>
      <c r="I115" s="36">
        <f t="shared" si="17"/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s="2" customFormat="1" x14ac:dyDescent="0.3">
      <c r="A116" s="63" t="s">
        <v>16</v>
      </c>
      <c r="B116" s="35">
        <f t="shared" si="59"/>
        <v>85</v>
      </c>
      <c r="C116" s="47"/>
      <c r="D116" s="35">
        <f t="shared" si="60"/>
        <v>140</v>
      </c>
      <c r="E116" s="47"/>
      <c r="F116" s="25">
        <v>1100</v>
      </c>
      <c r="G116" s="50"/>
      <c r="H116" s="44">
        <f t="shared" si="61"/>
        <v>0</v>
      </c>
      <c r="I116" s="36">
        <f t="shared" si="17"/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s="2" customFormat="1" x14ac:dyDescent="0.3">
      <c r="A117" s="63" t="s">
        <v>153</v>
      </c>
      <c r="B117" s="35">
        <f t="shared" si="59"/>
        <v>70</v>
      </c>
      <c r="C117" s="47"/>
      <c r="D117" s="35">
        <f t="shared" si="60"/>
        <v>110</v>
      </c>
      <c r="E117" s="47"/>
      <c r="F117" s="25">
        <v>800</v>
      </c>
      <c r="G117" s="50"/>
      <c r="H117" s="44">
        <f t="shared" si="61"/>
        <v>0</v>
      </c>
      <c r="I117" s="36">
        <f t="shared" si="17"/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s="2" customFormat="1" x14ac:dyDescent="0.3">
      <c r="A118" s="63" t="s">
        <v>152</v>
      </c>
      <c r="B118" s="35">
        <f t="shared" si="59"/>
        <v>70</v>
      </c>
      <c r="C118" s="47"/>
      <c r="D118" s="35">
        <f t="shared" si="60"/>
        <v>110</v>
      </c>
      <c r="E118" s="47"/>
      <c r="F118" s="25">
        <v>800</v>
      </c>
      <c r="G118" s="50"/>
      <c r="H118" s="44">
        <f t="shared" si="61"/>
        <v>0</v>
      </c>
      <c r="I118" s="36">
        <f t="shared" si="17"/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s="2" customFormat="1" x14ac:dyDescent="0.3">
      <c r="A119" s="63" t="s">
        <v>154</v>
      </c>
      <c r="B119" s="35">
        <f t="shared" si="59"/>
        <v>64</v>
      </c>
      <c r="C119" s="47"/>
      <c r="D119" s="35">
        <f t="shared" si="60"/>
        <v>98</v>
      </c>
      <c r="E119" s="47"/>
      <c r="F119" s="25">
        <v>680</v>
      </c>
      <c r="G119" s="50"/>
      <c r="H119" s="44">
        <f t="shared" si="61"/>
        <v>0</v>
      </c>
      <c r="I119" s="36">
        <f t="shared" si="17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s="2" customFormat="1" x14ac:dyDescent="0.3">
      <c r="A120" s="63" t="s">
        <v>48</v>
      </c>
      <c r="B120" s="35">
        <f t="shared" si="59"/>
        <v>79</v>
      </c>
      <c r="C120" s="47"/>
      <c r="D120" s="35">
        <f t="shared" si="60"/>
        <v>128</v>
      </c>
      <c r="E120" s="47"/>
      <c r="F120" s="25">
        <v>980</v>
      </c>
      <c r="G120" s="50"/>
      <c r="H120" s="44">
        <f t="shared" si="61"/>
        <v>0</v>
      </c>
      <c r="I120" s="36">
        <f t="shared" si="17"/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s="2" customFormat="1" x14ac:dyDescent="0.3">
      <c r="A121" s="63" t="s">
        <v>156</v>
      </c>
      <c r="B121" s="35">
        <f t="shared" si="59"/>
        <v>100</v>
      </c>
      <c r="C121" s="47"/>
      <c r="D121" s="35">
        <f t="shared" si="60"/>
        <v>170</v>
      </c>
      <c r="E121" s="47"/>
      <c r="F121" s="25">
        <v>1400</v>
      </c>
      <c r="G121" s="50"/>
      <c r="H121" s="44">
        <f t="shared" si="61"/>
        <v>0</v>
      </c>
      <c r="I121" s="36">
        <f t="shared" si="17"/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s="2" customFormat="1" x14ac:dyDescent="0.3">
      <c r="A122" s="63" t="s">
        <v>157</v>
      </c>
      <c r="B122" s="35">
        <f t="shared" si="59"/>
        <v>59</v>
      </c>
      <c r="C122" s="47"/>
      <c r="D122" s="35">
        <f t="shared" si="60"/>
        <v>88</v>
      </c>
      <c r="E122" s="47"/>
      <c r="F122" s="25">
        <v>580</v>
      </c>
      <c r="G122" s="50"/>
      <c r="H122" s="44">
        <f t="shared" si="61"/>
        <v>0</v>
      </c>
      <c r="I122" s="36">
        <f t="shared" si="17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s="2" customFormat="1" x14ac:dyDescent="0.3">
      <c r="A123" s="63" t="s">
        <v>13</v>
      </c>
      <c r="B123" s="35">
        <f t="shared" si="59"/>
        <v>62</v>
      </c>
      <c r="C123" s="47"/>
      <c r="D123" s="35">
        <f t="shared" si="60"/>
        <v>94</v>
      </c>
      <c r="E123" s="47"/>
      <c r="F123" s="25">
        <v>640</v>
      </c>
      <c r="G123" s="50"/>
      <c r="H123" s="44">
        <f t="shared" si="61"/>
        <v>0</v>
      </c>
      <c r="I123" s="36">
        <f t="shared" si="17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s="2" customFormat="1" x14ac:dyDescent="0.3">
      <c r="A124" s="63" t="s">
        <v>203</v>
      </c>
      <c r="B124" s="35">
        <f t="shared" si="59"/>
        <v>59</v>
      </c>
      <c r="C124" s="47"/>
      <c r="D124" s="35">
        <f t="shared" si="60"/>
        <v>88</v>
      </c>
      <c r="E124" s="47"/>
      <c r="F124" s="25">
        <v>580</v>
      </c>
      <c r="G124" s="50"/>
      <c r="H124" s="44">
        <f t="shared" si="61"/>
        <v>0</v>
      </c>
      <c r="I124" s="36">
        <f t="shared" si="17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s="2" customFormat="1" x14ac:dyDescent="0.3">
      <c r="A125" s="63" t="s">
        <v>155</v>
      </c>
      <c r="B125" s="35">
        <f t="shared" si="59"/>
        <v>115</v>
      </c>
      <c r="C125" s="47"/>
      <c r="D125" s="35">
        <f t="shared" si="60"/>
        <v>200</v>
      </c>
      <c r="E125" s="47"/>
      <c r="F125" s="25">
        <v>1700</v>
      </c>
      <c r="G125" s="50"/>
      <c r="H125" s="44">
        <f t="shared" si="61"/>
        <v>0</v>
      </c>
      <c r="I125" s="36">
        <f t="shared" si="17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s="2" customFormat="1" x14ac:dyDescent="0.3">
      <c r="A126" s="63" t="s">
        <v>160</v>
      </c>
      <c r="B126" s="35">
        <f t="shared" si="59"/>
        <v>79</v>
      </c>
      <c r="C126" s="47"/>
      <c r="D126" s="35">
        <f t="shared" si="60"/>
        <v>128</v>
      </c>
      <c r="E126" s="47"/>
      <c r="F126" s="25">
        <v>980</v>
      </c>
      <c r="G126" s="50"/>
      <c r="H126" s="44">
        <f t="shared" si="61"/>
        <v>0</v>
      </c>
      <c r="I126" s="36">
        <f t="shared" si="17"/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s="2" customFormat="1" x14ac:dyDescent="0.3">
      <c r="A127" s="64" t="s">
        <v>161</v>
      </c>
      <c r="B127" s="35">
        <f>F127/40+20</f>
        <v>44.5</v>
      </c>
      <c r="C127" s="47"/>
      <c r="D127" s="35">
        <f>F127/20+20</f>
        <v>69</v>
      </c>
      <c r="E127" s="47"/>
      <c r="F127" s="25">
        <v>980</v>
      </c>
      <c r="G127" s="50"/>
      <c r="H127" s="44">
        <f t="shared" si="61"/>
        <v>0</v>
      </c>
      <c r="I127" s="36">
        <f t="shared" si="17"/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s="2" customFormat="1" x14ac:dyDescent="0.3">
      <c r="A128" s="64" t="s">
        <v>162</v>
      </c>
      <c r="B128" s="35">
        <f t="shared" ref="B128:B129" si="88">F128/40+20</f>
        <v>44.5</v>
      </c>
      <c r="C128" s="47"/>
      <c r="D128" s="35">
        <f t="shared" ref="D128:D129" si="89">F128/20+20</f>
        <v>69</v>
      </c>
      <c r="E128" s="47"/>
      <c r="F128" s="25">
        <v>980</v>
      </c>
      <c r="G128" s="50"/>
      <c r="H128" s="44">
        <f t="shared" si="61"/>
        <v>0</v>
      </c>
      <c r="I128" s="36">
        <f t="shared" si="17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s="2" customFormat="1" x14ac:dyDescent="0.3">
      <c r="A129" s="64" t="s">
        <v>163</v>
      </c>
      <c r="B129" s="35">
        <f t="shared" si="88"/>
        <v>44.5</v>
      </c>
      <c r="C129" s="47"/>
      <c r="D129" s="35">
        <f t="shared" si="89"/>
        <v>69</v>
      </c>
      <c r="E129" s="47"/>
      <c r="F129" s="25">
        <v>980</v>
      </c>
      <c r="G129" s="50"/>
      <c r="H129" s="44">
        <f t="shared" si="61"/>
        <v>0</v>
      </c>
      <c r="I129" s="36">
        <f t="shared" si="17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s="2" customFormat="1" x14ac:dyDescent="0.3">
      <c r="A130" s="63" t="s">
        <v>61</v>
      </c>
      <c r="B130" s="35">
        <f t="shared" si="59"/>
        <v>64</v>
      </c>
      <c r="C130" s="47"/>
      <c r="D130" s="35">
        <f t="shared" si="60"/>
        <v>98</v>
      </c>
      <c r="E130" s="47"/>
      <c r="F130" s="25">
        <v>680</v>
      </c>
      <c r="G130" s="50"/>
      <c r="H130" s="44">
        <f t="shared" si="61"/>
        <v>0</v>
      </c>
      <c r="I130" s="36">
        <f t="shared" si="17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s="2" customFormat="1" x14ac:dyDescent="0.3">
      <c r="A131" s="63" t="s">
        <v>33</v>
      </c>
      <c r="B131" s="35">
        <f t="shared" si="59"/>
        <v>64</v>
      </c>
      <c r="C131" s="47"/>
      <c r="D131" s="35">
        <f t="shared" ref="D131:D184" si="90">F131/10+30</f>
        <v>98</v>
      </c>
      <c r="E131" s="47"/>
      <c r="F131" s="25">
        <v>680</v>
      </c>
      <c r="G131" s="50"/>
      <c r="H131" s="44">
        <f t="shared" si="61"/>
        <v>0</v>
      </c>
      <c r="I131" s="36">
        <f t="shared" si="17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s="2" customFormat="1" ht="409.6" x14ac:dyDescent="0.3">
      <c r="A132" s="63" t="s">
        <v>158</v>
      </c>
      <c r="B132" s="35">
        <f t="shared" ref="B132:B184" si="91">F132/20+30</f>
        <v>52</v>
      </c>
      <c r="C132" s="47"/>
      <c r="D132" s="35">
        <f t="shared" si="90"/>
        <v>74</v>
      </c>
      <c r="E132" s="47"/>
      <c r="F132" s="25">
        <v>440</v>
      </c>
      <c r="G132" s="50"/>
      <c r="H132" s="44">
        <f t="shared" si="61"/>
        <v>0</v>
      </c>
      <c r="I132" s="36">
        <f t="shared" si="17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s="2" customFormat="1" x14ac:dyDescent="0.3">
      <c r="A133" s="63" t="s">
        <v>49</v>
      </c>
      <c r="B133" s="35">
        <f t="shared" ref="B133" si="92">F133/20+30</f>
        <v>64</v>
      </c>
      <c r="C133" s="47"/>
      <c r="D133" s="35">
        <f t="shared" ref="D133" si="93">F133/10+30</f>
        <v>98</v>
      </c>
      <c r="E133" s="47"/>
      <c r="F133" s="25">
        <v>680</v>
      </c>
      <c r="G133" s="50"/>
      <c r="H133" s="44">
        <f t="shared" ref="H133" si="94">B133*C133+D133*E133+F133*G133</f>
        <v>0</v>
      </c>
      <c r="I133" s="36">
        <f t="shared" ref="I133" si="95">B133*C133+D133*E133+F133*G133</f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s="2" customFormat="1" x14ac:dyDescent="0.3">
      <c r="A134" s="63" t="s">
        <v>66</v>
      </c>
      <c r="B134" s="35">
        <f t="shared" si="91"/>
        <v>70</v>
      </c>
      <c r="C134" s="47"/>
      <c r="D134" s="35">
        <f t="shared" si="90"/>
        <v>110</v>
      </c>
      <c r="E134" s="47"/>
      <c r="F134" s="25">
        <v>800</v>
      </c>
      <c r="G134" s="50"/>
      <c r="H134" s="44">
        <f t="shared" si="61"/>
        <v>0</v>
      </c>
      <c r="I134" s="36">
        <f t="shared" si="17"/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s="2" customFormat="1" x14ac:dyDescent="0.3">
      <c r="A135" s="63" t="s">
        <v>204</v>
      </c>
      <c r="B135" s="35">
        <f t="shared" si="91"/>
        <v>155</v>
      </c>
      <c r="C135" s="47"/>
      <c r="D135" s="35">
        <f t="shared" si="90"/>
        <v>280</v>
      </c>
      <c r="E135" s="47"/>
      <c r="F135" s="25">
        <v>2500</v>
      </c>
      <c r="G135" s="50"/>
      <c r="H135" s="44">
        <f t="shared" si="61"/>
        <v>0</v>
      </c>
      <c r="I135" s="36">
        <f t="shared" si="17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s="2" customFormat="1" x14ac:dyDescent="0.3">
      <c r="A136" s="63" t="s">
        <v>63</v>
      </c>
      <c r="B136" s="35">
        <f t="shared" si="91"/>
        <v>64</v>
      </c>
      <c r="C136" s="47"/>
      <c r="D136" s="35">
        <f t="shared" si="90"/>
        <v>98</v>
      </c>
      <c r="E136" s="47"/>
      <c r="F136" s="25">
        <v>680</v>
      </c>
      <c r="G136" s="50"/>
      <c r="H136" s="44">
        <f t="shared" si="61"/>
        <v>0</v>
      </c>
      <c r="I136" s="36">
        <f t="shared" si="17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s="2" customFormat="1" x14ac:dyDescent="0.3">
      <c r="A137" s="63" t="s">
        <v>34</v>
      </c>
      <c r="B137" s="35">
        <f t="shared" si="91"/>
        <v>59</v>
      </c>
      <c r="C137" s="47"/>
      <c r="D137" s="35">
        <f t="shared" si="90"/>
        <v>88</v>
      </c>
      <c r="E137" s="47"/>
      <c r="F137" s="25">
        <v>580</v>
      </c>
      <c r="G137" s="50"/>
      <c r="H137" s="44">
        <f t="shared" ref="H137:H170" si="96">B137*C137+D137*E137+F137*G137</f>
        <v>0</v>
      </c>
      <c r="I137" s="36">
        <f t="shared" si="17"/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s="2" customFormat="1" x14ac:dyDescent="0.3">
      <c r="A138" s="63" t="s">
        <v>159</v>
      </c>
      <c r="B138" s="35">
        <f t="shared" si="91"/>
        <v>64</v>
      </c>
      <c r="C138" s="47"/>
      <c r="D138" s="35">
        <f t="shared" si="90"/>
        <v>98</v>
      </c>
      <c r="E138" s="47"/>
      <c r="F138" s="25">
        <v>680</v>
      </c>
      <c r="G138" s="50"/>
      <c r="H138" s="44">
        <f t="shared" si="96"/>
        <v>0</v>
      </c>
      <c r="I138" s="36">
        <f t="shared" si="17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s="2" customFormat="1" x14ac:dyDescent="0.3">
      <c r="A139" s="63" t="s">
        <v>164</v>
      </c>
      <c r="B139" s="35"/>
      <c r="C139" s="47"/>
      <c r="D139" s="35">
        <f t="shared" si="90"/>
        <v>74</v>
      </c>
      <c r="E139" s="47"/>
      <c r="F139" s="25">
        <v>440</v>
      </c>
      <c r="G139" s="50"/>
      <c r="H139" s="44">
        <f t="shared" si="96"/>
        <v>0</v>
      </c>
      <c r="I139" s="36">
        <f t="shared" ref="I139:I184" si="97">B139*C139+D139*E139+F139*G139</f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s="2" customFormat="1" x14ac:dyDescent="0.3">
      <c r="A140" s="63" t="s">
        <v>170</v>
      </c>
      <c r="B140" s="35">
        <f t="shared" si="91"/>
        <v>59</v>
      </c>
      <c r="C140" s="47"/>
      <c r="D140" s="35">
        <f t="shared" si="90"/>
        <v>88</v>
      </c>
      <c r="E140" s="47"/>
      <c r="F140" s="25">
        <v>580</v>
      </c>
      <c r="G140" s="50"/>
      <c r="H140" s="44">
        <f t="shared" si="96"/>
        <v>0</v>
      </c>
      <c r="I140" s="36">
        <f t="shared" si="97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s="2" customFormat="1" x14ac:dyDescent="0.3">
      <c r="A141" s="63" t="s">
        <v>165</v>
      </c>
      <c r="B141" s="35">
        <f t="shared" si="91"/>
        <v>120</v>
      </c>
      <c r="C141" s="47"/>
      <c r="D141" s="35">
        <f t="shared" si="90"/>
        <v>210</v>
      </c>
      <c r="E141" s="47"/>
      <c r="F141" s="25">
        <v>1800</v>
      </c>
      <c r="G141" s="50"/>
      <c r="H141" s="44">
        <f t="shared" si="96"/>
        <v>0</v>
      </c>
      <c r="I141" s="36">
        <f t="shared" si="97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s="2" customFormat="1" x14ac:dyDescent="0.3">
      <c r="A142" s="63" t="s">
        <v>167</v>
      </c>
      <c r="B142" s="35">
        <f t="shared" ref="B142" si="98">F142/20+30</f>
        <v>120</v>
      </c>
      <c r="C142" s="47"/>
      <c r="D142" s="35">
        <f t="shared" ref="D142" si="99">F142/10+30</f>
        <v>210</v>
      </c>
      <c r="E142" s="47"/>
      <c r="F142" s="25">
        <v>1800</v>
      </c>
      <c r="G142" s="50"/>
      <c r="H142" s="44">
        <f t="shared" ref="H142" si="100">B142*C142+D142*E142+F142*G142</f>
        <v>0</v>
      </c>
      <c r="I142" s="36">
        <f t="shared" ref="I142" si="101">B142*C142+D142*E142+F142*G142</f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s="2" customFormat="1" x14ac:dyDescent="0.3">
      <c r="A143" s="63" t="s">
        <v>166</v>
      </c>
      <c r="B143" s="35">
        <f t="shared" ref="B143:B144" si="102">F143/20+30</f>
        <v>120</v>
      </c>
      <c r="C143" s="47"/>
      <c r="D143" s="35">
        <f t="shared" ref="D143:D144" si="103">F143/10+30</f>
        <v>210</v>
      </c>
      <c r="E143" s="47"/>
      <c r="F143" s="25">
        <v>1800</v>
      </c>
      <c r="G143" s="50"/>
      <c r="H143" s="44">
        <f t="shared" ref="H143:H144" si="104">B143*C143+D143*E143+F143*G143</f>
        <v>0</v>
      </c>
      <c r="I143" s="36">
        <f t="shared" ref="I143:I144" si="105">B143*C143+D143*E143+F143*G143</f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s="2" customFormat="1" x14ac:dyDescent="0.3">
      <c r="A144" s="63" t="s">
        <v>168</v>
      </c>
      <c r="B144" s="35">
        <f t="shared" si="102"/>
        <v>130</v>
      </c>
      <c r="C144" s="47"/>
      <c r="D144" s="35">
        <f t="shared" si="103"/>
        <v>230</v>
      </c>
      <c r="E144" s="47"/>
      <c r="F144" s="25">
        <v>2000</v>
      </c>
      <c r="G144" s="50"/>
      <c r="H144" s="44">
        <f t="shared" si="104"/>
        <v>0</v>
      </c>
      <c r="I144" s="36">
        <f t="shared" si="105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s="2" customFormat="1" x14ac:dyDescent="0.3">
      <c r="A145" s="63" t="s">
        <v>23</v>
      </c>
      <c r="B145" s="35">
        <f t="shared" si="91"/>
        <v>79</v>
      </c>
      <c r="C145" s="47"/>
      <c r="D145" s="35">
        <f t="shared" si="90"/>
        <v>128</v>
      </c>
      <c r="E145" s="47"/>
      <c r="F145" s="25">
        <v>980</v>
      </c>
      <c r="G145" s="50"/>
      <c r="H145" s="44">
        <f t="shared" si="96"/>
        <v>0</v>
      </c>
      <c r="I145" s="36">
        <f t="shared" si="97"/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s="2" customFormat="1" x14ac:dyDescent="0.3">
      <c r="A146" s="64" t="s">
        <v>169</v>
      </c>
      <c r="B146" s="35">
        <f t="shared" ref="B146" si="106">F146/20+30</f>
        <v>70</v>
      </c>
      <c r="C146" s="47"/>
      <c r="D146" s="35">
        <f t="shared" ref="D146" si="107">F146/10+30</f>
        <v>110</v>
      </c>
      <c r="E146" s="47"/>
      <c r="F146" s="25">
        <v>800</v>
      </c>
      <c r="G146" s="50"/>
      <c r="H146" s="44">
        <f t="shared" ref="H146" si="108">B146*C146+D146*E146+F146*G146</f>
        <v>0</v>
      </c>
      <c r="I146" s="36">
        <f t="shared" ref="I146" si="109">B146*C146+D146*E146+F146*G146</f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s="2" customFormat="1" x14ac:dyDescent="0.3">
      <c r="A147" s="63" t="s">
        <v>27</v>
      </c>
      <c r="B147" s="35">
        <f t="shared" si="91"/>
        <v>64</v>
      </c>
      <c r="C147" s="47"/>
      <c r="D147" s="35">
        <f t="shared" si="90"/>
        <v>98</v>
      </c>
      <c r="E147" s="47"/>
      <c r="F147" s="25">
        <v>680</v>
      </c>
      <c r="G147" s="50"/>
      <c r="H147" s="44">
        <f t="shared" si="96"/>
        <v>0</v>
      </c>
      <c r="I147" s="36">
        <f t="shared" si="97"/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s="2" customFormat="1" x14ac:dyDescent="0.3">
      <c r="A148" s="63" t="s">
        <v>28</v>
      </c>
      <c r="B148" s="35">
        <f t="shared" si="91"/>
        <v>64</v>
      </c>
      <c r="C148" s="47"/>
      <c r="D148" s="35">
        <f t="shared" si="90"/>
        <v>98</v>
      </c>
      <c r="E148" s="47"/>
      <c r="F148" s="25">
        <v>680</v>
      </c>
      <c r="G148" s="50"/>
      <c r="H148" s="44">
        <f t="shared" si="96"/>
        <v>0</v>
      </c>
      <c r="I148" s="36">
        <f t="shared" si="97"/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s="2" customFormat="1" x14ac:dyDescent="0.3">
      <c r="A149" s="63" t="s">
        <v>173</v>
      </c>
      <c r="B149" s="35">
        <f t="shared" si="91"/>
        <v>79</v>
      </c>
      <c r="C149" s="47"/>
      <c r="D149" s="35">
        <f t="shared" si="90"/>
        <v>128</v>
      </c>
      <c r="E149" s="47"/>
      <c r="F149" s="25">
        <v>980</v>
      </c>
      <c r="G149" s="50"/>
      <c r="H149" s="44">
        <f t="shared" si="96"/>
        <v>0</v>
      </c>
      <c r="I149" s="36">
        <f t="shared" si="97"/>
        <v>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s="2" customFormat="1" ht="76.5" customHeight="1" x14ac:dyDescent="0.35">
      <c r="A150" s="65" t="s">
        <v>171</v>
      </c>
      <c r="B150" s="35">
        <f>F150/40+30</f>
        <v>108.75</v>
      </c>
      <c r="C150" s="53"/>
      <c r="D150" s="35">
        <f>F150/20+30</f>
        <v>187.5</v>
      </c>
      <c r="E150" s="53"/>
      <c r="F150" s="54">
        <v>3150</v>
      </c>
      <c r="G150" s="55"/>
      <c r="H150" s="56">
        <f t="shared" si="96"/>
        <v>0</v>
      </c>
      <c r="I150" s="36">
        <f t="shared" si="97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s="2" customFormat="1" x14ac:dyDescent="0.3">
      <c r="A151" s="63" t="s">
        <v>59</v>
      </c>
      <c r="B151" s="35">
        <f t="shared" si="91"/>
        <v>64</v>
      </c>
      <c r="C151" s="47"/>
      <c r="D151" s="35">
        <f t="shared" si="90"/>
        <v>98</v>
      </c>
      <c r="E151" s="47"/>
      <c r="F151" s="34">
        <v>680</v>
      </c>
      <c r="G151" s="27"/>
      <c r="H151" s="44">
        <f t="shared" si="96"/>
        <v>0</v>
      </c>
      <c r="I151" s="36">
        <f t="shared" si="97"/>
        <v>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s="2" customFormat="1" x14ac:dyDescent="0.3">
      <c r="A152" s="63" t="s">
        <v>172</v>
      </c>
      <c r="B152" s="35">
        <f t="shared" si="91"/>
        <v>70</v>
      </c>
      <c r="C152" s="47"/>
      <c r="D152" s="35">
        <f t="shared" si="90"/>
        <v>110</v>
      </c>
      <c r="E152" s="47"/>
      <c r="F152" s="34">
        <v>800</v>
      </c>
      <c r="G152" s="27"/>
      <c r="H152" s="44">
        <f t="shared" si="96"/>
        <v>0</v>
      </c>
      <c r="I152" s="36">
        <f t="shared" si="97"/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s="2" customFormat="1" x14ac:dyDescent="0.3">
      <c r="A153" s="63" t="s">
        <v>174</v>
      </c>
      <c r="B153" s="35">
        <f t="shared" si="91"/>
        <v>155</v>
      </c>
      <c r="C153" s="47"/>
      <c r="D153" s="35">
        <f t="shared" si="90"/>
        <v>280</v>
      </c>
      <c r="E153" s="47"/>
      <c r="F153" s="34">
        <v>2500</v>
      </c>
      <c r="G153" s="27"/>
      <c r="H153" s="44">
        <f t="shared" si="96"/>
        <v>0</v>
      </c>
      <c r="I153" s="36">
        <f t="shared" si="97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s="2" customFormat="1" x14ac:dyDescent="0.3">
      <c r="A154" s="63" t="s">
        <v>175</v>
      </c>
      <c r="B154" s="35">
        <f t="shared" si="91"/>
        <v>64</v>
      </c>
      <c r="C154" s="47"/>
      <c r="D154" s="35">
        <f t="shared" si="90"/>
        <v>98</v>
      </c>
      <c r="E154" s="47"/>
      <c r="F154" s="34">
        <v>680</v>
      </c>
      <c r="G154" s="27"/>
      <c r="H154" s="44">
        <f t="shared" si="96"/>
        <v>0</v>
      </c>
      <c r="I154" s="36">
        <f t="shared" si="97"/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s="2" customFormat="1" x14ac:dyDescent="0.3">
      <c r="A155" s="63" t="s">
        <v>29</v>
      </c>
      <c r="B155" s="35">
        <f t="shared" si="91"/>
        <v>59</v>
      </c>
      <c r="C155" s="47"/>
      <c r="D155" s="35">
        <f t="shared" si="90"/>
        <v>88</v>
      </c>
      <c r="E155" s="47"/>
      <c r="F155" s="34">
        <v>580</v>
      </c>
      <c r="G155" s="27"/>
      <c r="H155" s="44">
        <f t="shared" si="96"/>
        <v>0</v>
      </c>
      <c r="I155" s="36">
        <f t="shared" si="97"/>
        <v>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s="2" customFormat="1" x14ac:dyDescent="0.3">
      <c r="A156" s="63" t="s">
        <v>22</v>
      </c>
      <c r="B156" s="35">
        <f t="shared" si="91"/>
        <v>64</v>
      </c>
      <c r="C156" s="47"/>
      <c r="D156" s="35">
        <f t="shared" si="90"/>
        <v>98</v>
      </c>
      <c r="E156" s="47"/>
      <c r="F156" s="34">
        <v>680</v>
      </c>
      <c r="G156" s="27"/>
      <c r="H156" s="44">
        <f t="shared" si="96"/>
        <v>0</v>
      </c>
      <c r="I156" s="36">
        <f t="shared" si="97"/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s="2" customFormat="1" x14ac:dyDescent="0.3">
      <c r="A157" s="63" t="s">
        <v>24</v>
      </c>
      <c r="B157" s="35">
        <f t="shared" si="91"/>
        <v>64</v>
      </c>
      <c r="C157" s="47"/>
      <c r="D157" s="35">
        <f t="shared" si="90"/>
        <v>98</v>
      </c>
      <c r="E157" s="47"/>
      <c r="F157" s="34">
        <v>680</v>
      </c>
      <c r="G157" s="27"/>
      <c r="H157" s="44">
        <f t="shared" si="96"/>
        <v>0</v>
      </c>
      <c r="I157" s="36">
        <f t="shared" si="97"/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s="2" customFormat="1" x14ac:dyDescent="0.3">
      <c r="A158" s="63" t="s">
        <v>68</v>
      </c>
      <c r="B158" s="35">
        <f t="shared" si="91"/>
        <v>97</v>
      </c>
      <c r="C158" s="47"/>
      <c r="D158" s="35">
        <f t="shared" si="90"/>
        <v>164</v>
      </c>
      <c r="E158" s="47"/>
      <c r="F158" s="34">
        <v>1340</v>
      </c>
      <c r="G158" s="27"/>
      <c r="H158" s="44">
        <f t="shared" si="96"/>
        <v>0</v>
      </c>
      <c r="I158" s="36">
        <f t="shared" si="97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s="2" customFormat="1" x14ac:dyDescent="0.3">
      <c r="A159" s="63" t="s">
        <v>19</v>
      </c>
      <c r="B159" s="35">
        <f t="shared" si="91"/>
        <v>64</v>
      </c>
      <c r="C159" s="47"/>
      <c r="D159" s="35">
        <f t="shared" si="90"/>
        <v>98</v>
      </c>
      <c r="E159" s="47"/>
      <c r="F159" s="34">
        <v>680</v>
      </c>
      <c r="G159" s="27"/>
      <c r="H159" s="44">
        <f t="shared" si="96"/>
        <v>0</v>
      </c>
      <c r="I159" s="36">
        <f t="shared" si="97"/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s="2" customFormat="1" x14ac:dyDescent="0.3">
      <c r="A160" s="63" t="s">
        <v>69</v>
      </c>
      <c r="B160" s="35">
        <f t="shared" si="91"/>
        <v>79</v>
      </c>
      <c r="C160" s="47"/>
      <c r="D160" s="35">
        <f t="shared" si="90"/>
        <v>128</v>
      </c>
      <c r="E160" s="47"/>
      <c r="F160" s="34">
        <v>980</v>
      </c>
      <c r="G160" s="27"/>
      <c r="H160" s="44">
        <f t="shared" si="96"/>
        <v>0</v>
      </c>
      <c r="I160" s="36">
        <f t="shared" si="97"/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s="2" customFormat="1" x14ac:dyDescent="0.3">
      <c r="A161" s="63" t="s">
        <v>139</v>
      </c>
      <c r="B161" s="35"/>
      <c r="C161" s="47"/>
      <c r="D161" s="35"/>
      <c r="E161" s="47"/>
      <c r="F161" s="34"/>
      <c r="G161" s="27"/>
      <c r="H161" s="44"/>
      <c r="I161" s="3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s="2" customFormat="1" x14ac:dyDescent="0.3">
      <c r="A162" s="64" t="s">
        <v>176</v>
      </c>
      <c r="B162" s="69">
        <f t="shared" si="91"/>
        <v>61</v>
      </c>
      <c r="C162" s="70"/>
      <c r="D162" s="69">
        <f t="shared" si="90"/>
        <v>92</v>
      </c>
      <c r="E162" s="70"/>
      <c r="F162" s="70">
        <v>620</v>
      </c>
      <c r="G162" s="64"/>
      <c r="H162" s="71">
        <f t="shared" si="96"/>
        <v>0</v>
      </c>
      <c r="I162" s="70">
        <f t="shared" si="97"/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s="2" customFormat="1" x14ac:dyDescent="0.3">
      <c r="A163" s="63" t="s">
        <v>45</v>
      </c>
      <c r="B163" s="35">
        <f t="shared" si="91"/>
        <v>70</v>
      </c>
      <c r="C163" s="47"/>
      <c r="D163" s="35">
        <f t="shared" si="90"/>
        <v>110</v>
      </c>
      <c r="E163" s="47"/>
      <c r="F163" s="34">
        <v>800</v>
      </c>
      <c r="G163" s="27"/>
      <c r="H163" s="44">
        <f t="shared" si="96"/>
        <v>0</v>
      </c>
      <c r="I163" s="36">
        <f t="shared" si="97"/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s="2" customFormat="1" x14ac:dyDescent="0.3">
      <c r="A164" s="63" t="s">
        <v>177</v>
      </c>
      <c r="B164" s="35">
        <f t="shared" si="91"/>
        <v>79</v>
      </c>
      <c r="C164" s="47"/>
      <c r="D164" s="35">
        <f t="shared" si="90"/>
        <v>128</v>
      </c>
      <c r="E164" s="47"/>
      <c r="F164" s="34">
        <v>980</v>
      </c>
      <c r="G164" s="27"/>
      <c r="H164" s="44">
        <f t="shared" si="96"/>
        <v>0</v>
      </c>
      <c r="I164" s="36">
        <f t="shared" si="97"/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s="2" customFormat="1" x14ac:dyDescent="0.3">
      <c r="A165" s="63" t="s">
        <v>43</v>
      </c>
      <c r="B165" s="35">
        <f t="shared" si="91"/>
        <v>59</v>
      </c>
      <c r="C165" s="47"/>
      <c r="D165" s="35">
        <f t="shared" si="90"/>
        <v>88</v>
      </c>
      <c r="E165" s="47"/>
      <c r="F165" s="34">
        <v>580</v>
      </c>
      <c r="G165" s="27"/>
      <c r="H165" s="44">
        <f t="shared" si="96"/>
        <v>0</v>
      </c>
      <c r="I165" s="36">
        <f t="shared" si="97"/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s="2" customFormat="1" x14ac:dyDescent="0.3">
      <c r="A166" s="63" t="s">
        <v>178</v>
      </c>
      <c r="B166" s="35">
        <f t="shared" ref="B166" si="110">F166/20+30</f>
        <v>70</v>
      </c>
      <c r="C166" s="47"/>
      <c r="D166" s="35">
        <f t="shared" ref="D166" si="111">F166/10+30</f>
        <v>110</v>
      </c>
      <c r="E166" s="47"/>
      <c r="F166" s="34">
        <v>800</v>
      </c>
      <c r="G166" s="27"/>
      <c r="H166" s="44">
        <f t="shared" ref="H166" si="112">B166*C166+D166*E166+F166*G166</f>
        <v>0</v>
      </c>
      <c r="I166" s="36">
        <f t="shared" ref="I166" si="113">B166*C166+D166*E166+F166*G166</f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s="2" customFormat="1" x14ac:dyDescent="0.3">
      <c r="A167" s="63" t="s">
        <v>70</v>
      </c>
      <c r="B167" s="35">
        <f t="shared" si="91"/>
        <v>59</v>
      </c>
      <c r="C167" s="47"/>
      <c r="D167" s="35">
        <f t="shared" si="90"/>
        <v>88</v>
      </c>
      <c r="E167" s="47"/>
      <c r="F167" s="34">
        <v>580</v>
      </c>
      <c r="G167" s="27"/>
      <c r="H167" s="44">
        <f t="shared" si="96"/>
        <v>0</v>
      </c>
      <c r="I167" s="36">
        <f t="shared" si="97"/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s="2" customFormat="1" x14ac:dyDescent="0.3">
      <c r="A168" s="63" t="s">
        <v>47</v>
      </c>
      <c r="B168" s="35">
        <f t="shared" si="91"/>
        <v>70</v>
      </c>
      <c r="C168" s="47"/>
      <c r="D168" s="35">
        <f t="shared" si="90"/>
        <v>110</v>
      </c>
      <c r="E168" s="47"/>
      <c r="F168" s="34">
        <v>800</v>
      </c>
      <c r="G168" s="27"/>
      <c r="H168" s="44">
        <f t="shared" si="96"/>
        <v>0</v>
      </c>
      <c r="I168" s="36">
        <f t="shared" si="97"/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s="2" customFormat="1" x14ac:dyDescent="0.3">
      <c r="A169" s="63" t="s">
        <v>67</v>
      </c>
      <c r="B169" s="35">
        <f t="shared" si="91"/>
        <v>64</v>
      </c>
      <c r="C169" s="47"/>
      <c r="D169" s="35">
        <f t="shared" si="90"/>
        <v>98</v>
      </c>
      <c r="E169" s="47"/>
      <c r="F169" s="34">
        <v>680</v>
      </c>
      <c r="G169" s="27"/>
      <c r="H169" s="44">
        <f t="shared" si="96"/>
        <v>0</v>
      </c>
      <c r="I169" s="36">
        <f t="shared" si="97"/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s="2" customFormat="1" x14ac:dyDescent="0.3">
      <c r="A170" s="63" t="s">
        <v>62</v>
      </c>
      <c r="B170" s="35">
        <f t="shared" si="91"/>
        <v>70</v>
      </c>
      <c r="C170" s="47"/>
      <c r="D170" s="35">
        <f t="shared" si="90"/>
        <v>110</v>
      </c>
      <c r="E170" s="47"/>
      <c r="F170" s="34">
        <v>800</v>
      </c>
      <c r="G170" s="27"/>
      <c r="H170" s="44">
        <f t="shared" si="96"/>
        <v>0</v>
      </c>
      <c r="I170" s="36">
        <f t="shared" si="97"/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s="2" customFormat="1" x14ac:dyDescent="0.3">
      <c r="A171" s="63" t="s">
        <v>179</v>
      </c>
      <c r="B171" s="35">
        <f t="shared" ref="B171" si="114">F171/20+30</f>
        <v>130</v>
      </c>
      <c r="C171" s="47"/>
      <c r="D171" s="35">
        <f t="shared" ref="D171" si="115">F171/10+30</f>
        <v>230</v>
      </c>
      <c r="E171" s="47"/>
      <c r="F171" s="34">
        <v>2000</v>
      </c>
      <c r="G171" s="27"/>
      <c r="H171" s="44">
        <f t="shared" ref="H171" si="116">B171*C171+D171*E171+F171*G171</f>
        <v>0</v>
      </c>
      <c r="I171" s="36">
        <f t="shared" ref="I171" si="117">B171*C171+D171*E171+F171*G171</f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s="2" customFormat="1" x14ac:dyDescent="0.3">
      <c r="A172" s="63" t="s">
        <v>80</v>
      </c>
      <c r="B172" s="35"/>
      <c r="C172" s="47"/>
      <c r="D172" s="35"/>
      <c r="E172" s="47"/>
      <c r="F172" s="34"/>
      <c r="G172" s="27"/>
      <c r="H172" s="44"/>
      <c r="I172" s="3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s="2" customFormat="1" x14ac:dyDescent="0.3">
      <c r="A173" s="63" t="s">
        <v>60</v>
      </c>
      <c r="B173" s="35">
        <f t="shared" si="91"/>
        <v>64</v>
      </c>
      <c r="C173" s="47"/>
      <c r="D173" s="35">
        <f t="shared" si="90"/>
        <v>98</v>
      </c>
      <c r="E173" s="47"/>
      <c r="F173" s="34">
        <v>680</v>
      </c>
      <c r="G173" s="27"/>
      <c r="H173" s="44">
        <f t="shared" ref="H173:H184" si="118">B173*C173+D173*E173+F173*G173</f>
        <v>0</v>
      </c>
      <c r="I173" s="36">
        <f t="shared" si="97"/>
        <v>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s="2" customFormat="1" x14ac:dyDescent="0.3">
      <c r="A174" s="63" t="s">
        <v>180</v>
      </c>
      <c r="B174" s="35">
        <f t="shared" si="91"/>
        <v>64</v>
      </c>
      <c r="C174" s="47"/>
      <c r="D174" s="35">
        <f t="shared" si="90"/>
        <v>98</v>
      </c>
      <c r="E174" s="47"/>
      <c r="F174" s="34">
        <v>680</v>
      </c>
      <c r="G174" s="27"/>
      <c r="H174" s="44">
        <f t="shared" si="118"/>
        <v>0</v>
      </c>
      <c r="I174" s="36">
        <f t="shared" si="97"/>
        <v>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s="2" customFormat="1" x14ac:dyDescent="0.3">
      <c r="A175" s="63" t="s">
        <v>81</v>
      </c>
      <c r="B175" s="35">
        <f t="shared" si="91"/>
        <v>59</v>
      </c>
      <c r="C175" s="47"/>
      <c r="D175" s="35">
        <f t="shared" si="90"/>
        <v>88</v>
      </c>
      <c r="E175" s="47"/>
      <c r="F175" s="34">
        <v>580</v>
      </c>
      <c r="G175" s="27"/>
      <c r="H175" s="44">
        <f t="shared" si="118"/>
        <v>0</v>
      </c>
      <c r="I175" s="36">
        <f t="shared" si="97"/>
        <v>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s="2" customFormat="1" x14ac:dyDescent="0.3">
      <c r="A176" s="24" t="s">
        <v>77</v>
      </c>
      <c r="B176" s="35"/>
      <c r="C176" s="47"/>
      <c r="D176" s="35">
        <f>F176/5+20</f>
        <v>216</v>
      </c>
      <c r="E176" s="47"/>
      <c r="F176" s="25">
        <v>980</v>
      </c>
      <c r="G176" s="50"/>
      <c r="H176" s="44">
        <f>B176*C176+D176*E176+F176*G176</f>
        <v>0</v>
      </c>
      <c r="I176" s="36">
        <f>B176*C176+D176*E176+F176*G176</f>
        <v>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s="2" customFormat="1" x14ac:dyDescent="0.3">
      <c r="A177" s="63" t="s">
        <v>32</v>
      </c>
      <c r="B177" s="35">
        <f t="shared" si="91"/>
        <v>59</v>
      </c>
      <c r="C177" s="47"/>
      <c r="D177" s="35">
        <f t="shared" si="90"/>
        <v>88</v>
      </c>
      <c r="E177" s="47"/>
      <c r="F177" s="34">
        <v>580</v>
      </c>
      <c r="G177" s="27"/>
      <c r="H177" s="44">
        <f t="shared" si="118"/>
        <v>0</v>
      </c>
      <c r="I177" s="36">
        <f t="shared" si="97"/>
        <v>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s="2" customFormat="1" x14ac:dyDescent="0.3">
      <c r="A178" s="63" t="s">
        <v>181</v>
      </c>
      <c r="B178" s="35">
        <f t="shared" si="91"/>
        <v>70</v>
      </c>
      <c r="C178" s="47"/>
      <c r="D178" s="35">
        <f t="shared" si="90"/>
        <v>110</v>
      </c>
      <c r="E178" s="47"/>
      <c r="F178" s="34">
        <v>800</v>
      </c>
      <c r="G178" s="27"/>
      <c r="H178" s="44">
        <f t="shared" si="118"/>
        <v>0</v>
      </c>
      <c r="I178" s="36">
        <f t="shared" si="97"/>
        <v>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s="2" customFormat="1" x14ac:dyDescent="0.3">
      <c r="A179" s="63" t="s">
        <v>73</v>
      </c>
      <c r="B179" s="35">
        <f t="shared" si="91"/>
        <v>49</v>
      </c>
      <c r="C179" s="47"/>
      <c r="D179" s="35">
        <f t="shared" si="90"/>
        <v>68</v>
      </c>
      <c r="E179" s="47"/>
      <c r="F179" s="34">
        <v>380</v>
      </c>
      <c r="G179" s="27"/>
      <c r="H179" s="44">
        <f t="shared" si="118"/>
        <v>0</v>
      </c>
      <c r="I179" s="36">
        <f t="shared" si="97"/>
        <v>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s="2" customFormat="1" x14ac:dyDescent="0.3">
      <c r="A180" s="63" t="s">
        <v>53</v>
      </c>
      <c r="B180" s="35">
        <f t="shared" si="91"/>
        <v>95</v>
      </c>
      <c r="C180" s="47"/>
      <c r="D180" s="35">
        <f t="shared" si="90"/>
        <v>160</v>
      </c>
      <c r="E180" s="47"/>
      <c r="F180" s="34">
        <v>1300</v>
      </c>
      <c r="G180" s="27"/>
      <c r="H180" s="44">
        <f t="shared" si="118"/>
        <v>0</v>
      </c>
      <c r="I180" s="36">
        <f t="shared" si="97"/>
        <v>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s="2" customFormat="1" x14ac:dyDescent="0.3">
      <c r="A181" s="63" t="s">
        <v>205</v>
      </c>
      <c r="B181" s="35">
        <f t="shared" si="91"/>
        <v>79</v>
      </c>
      <c r="C181" s="47"/>
      <c r="D181" s="35">
        <f t="shared" si="90"/>
        <v>128</v>
      </c>
      <c r="E181" s="47"/>
      <c r="F181" s="34">
        <v>980</v>
      </c>
      <c r="G181" s="27"/>
      <c r="H181" s="44">
        <f t="shared" si="118"/>
        <v>0</v>
      </c>
      <c r="I181" s="36">
        <f t="shared" si="97"/>
        <v>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s="2" customFormat="1" ht="14.25" customHeight="1" x14ac:dyDescent="0.3">
      <c r="A182" s="63" t="s">
        <v>42</v>
      </c>
      <c r="B182" s="35">
        <f t="shared" si="91"/>
        <v>79</v>
      </c>
      <c r="C182" s="47"/>
      <c r="D182" s="35">
        <f t="shared" si="90"/>
        <v>128</v>
      </c>
      <c r="E182" s="47"/>
      <c r="F182" s="34">
        <v>980</v>
      </c>
      <c r="G182" s="27"/>
      <c r="H182" s="44">
        <f t="shared" si="118"/>
        <v>0</v>
      </c>
      <c r="I182" s="36">
        <f t="shared" si="97"/>
        <v>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s="2" customFormat="1" ht="14.25" customHeight="1" x14ac:dyDescent="0.3">
      <c r="A183" s="63" t="s">
        <v>182</v>
      </c>
      <c r="B183" s="35">
        <f t="shared" si="91"/>
        <v>79</v>
      </c>
      <c r="C183" s="47"/>
      <c r="D183" s="35">
        <f t="shared" si="90"/>
        <v>128</v>
      </c>
      <c r="E183" s="47"/>
      <c r="F183" s="34">
        <v>980</v>
      </c>
      <c r="G183" s="27"/>
      <c r="H183" s="44">
        <f t="shared" si="118"/>
        <v>0</v>
      </c>
      <c r="I183" s="36">
        <f t="shared" si="97"/>
        <v>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s="2" customFormat="1" ht="14.25" customHeight="1" x14ac:dyDescent="0.3">
      <c r="A184" s="63" t="s">
        <v>206</v>
      </c>
      <c r="B184" s="35">
        <f t="shared" si="91"/>
        <v>59</v>
      </c>
      <c r="C184" s="47"/>
      <c r="D184" s="35">
        <f t="shared" si="90"/>
        <v>88</v>
      </c>
      <c r="E184" s="47"/>
      <c r="F184" s="34">
        <v>580</v>
      </c>
      <c r="G184" s="27"/>
      <c r="H184" s="44">
        <f t="shared" si="118"/>
        <v>0</v>
      </c>
      <c r="I184" s="36">
        <f t="shared" si="97"/>
        <v>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s="2" customFormat="1" ht="42.75" customHeight="1" x14ac:dyDescent="0.4">
      <c r="A185" s="97" t="s">
        <v>207</v>
      </c>
      <c r="B185" s="98"/>
      <c r="C185" s="98"/>
      <c r="D185" s="98"/>
      <c r="E185" s="98"/>
      <c r="F185" s="98"/>
      <c r="G185" s="98"/>
      <c r="H185" s="98"/>
      <c r="I185" s="9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s="2" customFormat="1" ht="42.75" customHeight="1" thickBot="1" x14ac:dyDescent="0.45">
      <c r="A186" s="106" t="s">
        <v>188</v>
      </c>
      <c r="B186" s="106"/>
      <c r="C186" s="106"/>
      <c r="D186" s="106"/>
      <c r="E186" s="106"/>
      <c r="F186" s="106"/>
      <c r="G186" s="106"/>
      <c r="H186" s="106"/>
      <c r="I186" s="10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s="2" customFormat="1" ht="35.25" customHeight="1" x14ac:dyDescent="0.3">
      <c r="A187" s="90" t="s">
        <v>187</v>
      </c>
      <c r="B187" s="91"/>
      <c r="C187" s="91"/>
      <c r="D187" s="91"/>
      <c r="E187" s="91"/>
      <c r="F187" s="94">
        <v>118</v>
      </c>
      <c r="G187" s="95"/>
      <c r="H187" s="34">
        <f>B187*C187+D187*E187+F187*G187</f>
        <v>0</v>
      </c>
      <c r="I187" s="96">
        <f>F187*G187</f>
        <v>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s="2" customFormat="1" ht="18.75" customHeight="1" thickBot="1" x14ac:dyDescent="0.35">
      <c r="A188" s="92" t="s">
        <v>75</v>
      </c>
      <c r="B188" s="93"/>
      <c r="C188" s="93"/>
      <c r="D188" s="93"/>
      <c r="E188" s="93"/>
      <c r="F188" s="94"/>
      <c r="G188" s="95"/>
      <c r="H188" s="34"/>
      <c r="I188" s="9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s="2" customFormat="1" ht="22.5" customHeight="1" thickBot="1" x14ac:dyDescent="0.45">
      <c r="A189" s="100" t="s">
        <v>186</v>
      </c>
      <c r="B189" s="101"/>
      <c r="C189" s="101"/>
      <c r="D189" s="101"/>
      <c r="E189" s="102"/>
      <c r="F189" s="78">
        <v>118</v>
      </c>
      <c r="G189" s="77"/>
      <c r="H189" s="76"/>
      <c r="I189" s="68">
        <f>F189*G189</f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s="2" customFormat="1" ht="21.75" customHeight="1" x14ac:dyDescent="0.4">
      <c r="A190" s="103" t="s">
        <v>189</v>
      </c>
      <c r="B190" s="104"/>
      <c r="C190" s="104"/>
      <c r="D190" s="104"/>
      <c r="E190" s="105"/>
      <c r="F190" s="78">
        <v>420</v>
      </c>
      <c r="G190" s="77"/>
      <c r="H190" s="76"/>
      <c r="I190" s="68">
        <f>F190*G190</f>
        <v>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s="2" customFormat="1" x14ac:dyDescent="0.3">
      <c r="A191" s="39"/>
      <c r="B191" s="72"/>
      <c r="C191" s="73"/>
      <c r="D191" s="72"/>
      <c r="E191" s="48"/>
      <c r="F191" s="28"/>
      <c r="G191" s="51"/>
      <c r="H191" s="74"/>
      <c r="I191" s="7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s="2" customFormat="1" ht="31.2" x14ac:dyDescent="0.6">
      <c r="A192" s="60" t="s">
        <v>54</v>
      </c>
      <c r="B192" s="57"/>
      <c r="C192" s="58"/>
      <c r="D192" s="57"/>
      <c r="E192" s="43"/>
      <c r="F192" s="43"/>
      <c r="G192" s="43"/>
      <c r="H192" s="59"/>
      <c r="I192" s="5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s="2" customFormat="1" x14ac:dyDescent="0.3">
      <c r="A193" s="23" t="s">
        <v>50</v>
      </c>
      <c r="B193" s="35"/>
      <c r="C193" s="47"/>
      <c r="D193" s="35"/>
      <c r="E193" s="47"/>
      <c r="F193" s="25">
        <v>6000</v>
      </c>
      <c r="G193" s="50"/>
      <c r="H193" s="44">
        <f t="shared" ref="H193:H199" si="119">B193*C193+D193*E193+F193*G193</f>
        <v>0</v>
      </c>
      <c r="I193" s="36">
        <f>B193+D193+G193</f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s="2" customFormat="1" x14ac:dyDescent="0.3">
      <c r="A194" s="23" t="s">
        <v>51</v>
      </c>
      <c r="B194" s="35"/>
      <c r="C194" s="47"/>
      <c r="D194" s="35"/>
      <c r="E194" s="47"/>
      <c r="F194" s="25">
        <v>4500</v>
      </c>
      <c r="G194" s="50"/>
      <c r="H194" s="44">
        <f t="shared" si="119"/>
        <v>0</v>
      </c>
      <c r="I194" s="36">
        <f t="shared" ref="I194:I199" si="120">B194+D194+G194</f>
        <v>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s="2" customFormat="1" x14ac:dyDescent="0.3">
      <c r="A195" s="23" t="s">
        <v>52</v>
      </c>
      <c r="B195" s="35"/>
      <c r="C195" s="47"/>
      <c r="D195" s="35"/>
      <c r="E195" s="47"/>
      <c r="F195" s="25">
        <v>4500</v>
      </c>
      <c r="G195" s="50"/>
      <c r="H195" s="44">
        <f t="shared" si="119"/>
        <v>0</v>
      </c>
      <c r="I195" s="36">
        <f t="shared" si="120"/>
        <v>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s="2" customFormat="1" x14ac:dyDescent="0.3">
      <c r="A196" s="23" t="s">
        <v>183</v>
      </c>
      <c r="B196" s="35"/>
      <c r="C196" s="47"/>
      <c r="D196" s="35"/>
      <c r="E196" s="47"/>
      <c r="F196" s="25">
        <v>5500</v>
      </c>
      <c r="G196" s="50"/>
      <c r="H196" s="44"/>
      <c r="I196" s="36">
        <f t="shared" si="120"/>
        <v>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s="2" customFormat="1" x14ac:dyDescent="0.3">
      <c r="A197" s="23" t="s">
        <v>78</v>
      </c>
      <c r="B197" s="35"/>
      <c r="C197" s="47"/>
      <c r="D197" s="35"/>
      <c r="E197" s="47"/>
      <c r="F197" s="25">
        <v>6000</v>
      </c>
      <c r="G197" s="50"/>
      <c r="H197" s="44">
        <f t="shared" si="119"/>
        <v>0</v>
      </c>
      <c r="I197" s="36">
        <f t="shared" si="120"/>
        <v>0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s="2" customFormat="1" x14ac:dyDescent="0.3">
      <c r="A198" s="23" t="s">
        <v>208</v>
      </c>
      <c r="B198" s="35"/>
      <c r="C198" s="47"/>
      <c r="D198" s="35"/>
      <c r="E198" s="47"/>
      <c r="F198" s="25">
        <v>6000</v>
      </c>
      <c r="G198" s="50"/>
      <c r="H198" s="44">
        <f t="shared" si="119"/>
        <v>0</v>
      </c>
      <c r="I198" s="36">
        <f t="shared" si="120"/>
        <v>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s="2" customFormat="1" x14ac:dyDescent="0.3">
      <c r="A199" s="23" t="s">
        <v>209</v>
      </c>
      <c r="B199" s="35"/>
      <c r="C199" s="47"/>
      <c r="D199" s="35"/>
      <c r="E199" s="47"/>
      <c r="F199" s="25">
        <v>6000</v>
      </c>
      <c r="G199" s="50"/>
      <c r="H199" s="44">
        <f t="shared" si="119"/>
        <v>0</v>
      </c>
      <c r="I199" s="36">
        <f t="shared" si="120"/>
        <v>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5" thickBot="1" x14ac:dyDescent="0.35">
      <c r="A200" s="29"/>
      <c r="B200" s="30"/>
      <c r="C200" s="32"/>
      <c r="D200" s="31"/>
      <c r="E200" s="33"/>
      <c r="F200" s="31"/>
      <c r="G200" s="37"/>
      <c r="H200" s="52">
        <f>SUM(H3:H199)</f>
        <v>0</v>
      </c>
      <c r="I200" s="46">
        <f>H200</f>
        <v>0</v>
      </c>
      <c r="J200" s="21" t="s">
        <v>10</v>
      </c>
    </row>
    <row r="201" spans="1:83" ht="15" thickBot="1" x14ac:dyDescent="0.35">
      <c r="A201" s="110" t="s">
        <v>76</v>
      </c>
      <c r="B201" s="110"/>
      <c r="C201" s="110"/>
      <c r="D201" s="110"/>
      <c r="E201" s="110"/>
      <c r="F201" s="110"/>
      <c r="G201" s="110"/>
      <c r="H201" s="110"/>
      <c r="I201" s="38"/>
      <c r="J201" s="21"/>
    </row>
    <row r="202" spans="1:83" s="1" customFormat="1" ht="22.5" customHeight="1" thickBot="1" x14ac:dyDescent="0.5">
      <c r="A202" s="7" t="s">
        <v>71</v>
      </c>
      <c r="B202" s="9"/>
      <c r="C202" s="10"/>
      <c r="D202" s="61"/>
      <c r="E202" s="40"/>
      <c r="F202" s="84" t="s">
        <v>8</v>
      </c>
      <c r="G202" s="85"/>
      <c r="H202" s="85"/>
      <c r="I202" s="12"/>
      <c r="J202" s="5"/>
      <c r="K202" s="5"/>
      <c r="L202" s="5"/>
    </row>
    <row r="203" spans="1:83" ht="28.5" customHeight="1" thickBot="1" x14ac:dyDescent="0.5">
      <c r="A203" s="4" t="s">
        <v>9</v>
      </c>
      <c r="B203" s="6"/>
      <c r="C203" s="8"/>
      <c r="D203" s="62"/>
      <c r="E203" s="41"/>
      <c r="F203" s="86" t="s">
        <v>3</v>
      </c>
      <c r="G203" s="87"/>
      <c r="H203" s="87"/>
      <c r="I203" s="11">
        <f>I200-I202*I200</f>
        <v>0</v>
      </c>
    </row>
    <row r="204" spans="1:83" s="1" customFormat="1" x14ac:dyDescent="0.3"/>
    <row r="205" spans="1:83" ht="75.75" customHeight="1" x14ac:dyDescent="0.35">
      <c r="A205" s="111" t="s">
        <v>184</v>
      </c>
      <c r="B205" s="111"/>
      <c r="C205" s="111"/>
      <c r="D205" s="111"/>
      <c r="E205" s="111"/>
      <c r="F205" s="111"/>
      <c r="G205" s="111"/>
      <c r="H205" s="111"/>
      <c r="I205" s="111"/>
    </row>
    <row r="206" spans="1:83" ht="37.5" customHeight="1" x14ac:dyDescent="0.65">
      <c r="A206" s="108" t="s">
        <v>191</v>
      </c>
      <c r="B206" s="108"/>
      <c r="C206" s="108"/>
      <c r="D206" s="108"/>
      <c r="E206" s="108"/>
      <c r="F206" s="108"/>
      <c r="G206" s="108"/>
      <c r="H206" s="108"/>
      <c r="I206" s="108"/>
    </row>
    <row r="207" spans="1:83" ht="18" x14ac:dyDescent="0.35">
      <c r="A207" s="109"/>
      <c r="B207" s="109"/>
      <c r="C207" s="109"/>
      <c r="D207" s="109"/>
      <c r="E207" s="109"/>
      <c r="F207" s="109"/>
      <c r="G207" s="109"/>
      <c r="H207" s="109"/>
      <c r="I207" s="109"/>
    </row>
  </sheetData>
  <sortState ref="A20:CM126">
    <sortCondition ref="A20:A126"/>
  </sortState>
  <mergeCells count="17">
    <mergeCell ref="A206:I206"/>
    <mergeCell ref="A207:I207"/>
    <mergeCell ref="A201:H201"/>
    <mergeCell ref="A205:I205"/>
    <mergeCell ref="A2:I2"/>
    <mergeCell ref="F202:H202"/>
    <mergeCell ref="F203:H203"/>
    <mergeCell ref="A3:I3"/>
    <mergeCell ref="A187:E187"/>
    <mergeCell ref="A188:E188"/>
    <mergeCell ref="F187:F188"/>
    <mergeCell ref="G187:G188"/>
    <mergeCell ref="I187:I188"/>
    <mergeCell ref="A185:I185"/>
    <mergeCell ref="A189:E189"/>
    <mergeCell ref="A190:E190"/>
    <mergeCell ref="A186:I186"/>
  </mergeCells>
  <hyperlinks>
    <hyperlink ref="A188" r:id="rId1"/>
  </hyperlinks>
  <pageMargins left="0.7" right="0.7" top="0.75" bottom="0.75" header="0.3" footer="0.3"/>
  <pageSetup paperSize="9"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ССОКТ г. Бугульма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Стронский Константин Александрович</cp:lastModifiedBy>
  <cp:lastPrinted>2018-02-23T14:49:05Z</cp:lastPrinted>
  <dcterms:created xsi:type="dcterms:W3CDTF">2016-09-27T10:43:32Z</dcterms:created>
  <dcterms:modified xsi:type="dcterms:W3CDTF">2023-03-13T08:53:49Z</dcterms:modified>
</cp:coreProperties>
</file>