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6" tabRatio="500"/>
  </bookViews>
  <sheets>
    <sheet name="Лист1" sheetId="1" r:id="rId1"/>
  </sheets>
  <definedNames>
    <definedName name="_xlnm.Print_Area" localSheetId="0">Лист1!$A$1:$P$105</definedName>
  </definedNames>
  <calcPr calcId="14562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98" i="1" l="1"/>
  <c r="I98" i="1"/>
  <c r="E98" i="1"/>
  <c r="Q98" i="1" s="1"/>
  <c r="Q96" i="1"/>
  <c r="N96" i="1"/>
  <c r="L96" i="1"/>
  <c r="P96" i="1" s="1"/>
  <c r="Q85" i="1"/>
  <c r="N85" i="1"/>
  <c r="L85" i="1"/>
  <c r="K85" i="1"/>
  <c r="H85" i="1"/>
  <c r="Q84" i="1"/>
  <c r="P84" i="1"/>
  <c r="K84" i="1"/>
  <c r="L84" i="1" s="1"/>
  <c r="H84" i="1"/>
  <c r="Q83" i="1"/>
  <c r="K83" i="1"/>
  <c r="H83" i="1"/>
  <c r="Q82" i="1"/>
  <c r="K82" i="1"/>
  <c r="L82" i="1" s="1"/>
  <c r="P82" i="1" s="1"/>
  <c r="H82" i="1"/>
  <c r="Q81" i="1"/>
  <c r="N81" i="1"/>
  <c r="L81" i="1"/>
  <c r="K81" i="1"/>
  <c r="H81" i="1"/>
  <c r="Q80" i="1"/>
  <c r="K80" i="1"/>
  <c r="H80" i="1"/>
  <c r="Q79" i="1"/>
  <c r="L79" i="1"/>
  <c r="K79" i="1"/>
  <c r="N79" i="1" s="1"/>
  <c r="H79" i="1"/>
  <c r="Q78" i="1"/>
  <c r="P78" i="1"/>
  <c r="N78" i="1"/>
  <c r="K78" i="1"/>
  <c r="L78" i="1" s="1"/>
  <c r="H78" i="1"/>
  <c r="Q77" i="1"/>
  <c r="N77" i="1"/>
  <c r="L77" i="1"/>
  <c r="K77" i="1"/>
  <c r="H77" i="1"/>
  <c r="P77" i="1" s="1"/>
  <c r="Q76" i="1"/>
  <c r="K76" i="1"/>
  <c r="H76" i="1"/>
  <c r="Q75" i="1"/>
  <c r="K75" i="1"/>
  <c r="N75" i="1" s="1"/>
  <c r="H75" i="1"/>
  <c r="Q74" i="1"/>
  <c r="K74" i="1"/>
  <c r="L74" i="1" s="1"/>
  <c r="P74" i="1" s="1"/>
  <c r="H74" i="1"/>
  <c r="Q72" i="1"/>
  <c r="N72" i="1"/>
  <c r="L72" i="1"/>
  <c r="K72" i="1"/>
  <c r="G72" i="1"/>
  <c r="H72" i="1" s="1"/>
  <c r="D72" i="1"/>
  <c r="Q71" i="1"/>
  <c r="L71" i="1"/>
  <c r="K71" i="1"/>
  <c r="G71" i="1"/>
  <c r="D71" i="1"/>
  <c r="Q70" i="1"/>
  <c r="L70" i="1"/>
  <c r="K70" i="1"/>
  <c r="G70" i="1"/>
  <c r="H70" i="1" s="1"/>
  <c r="D70" i="1"/>
  <c r="Q69" i="1"/>
  <c r="L69" i="1"/>
  <c r="K69" i="1"/>
  <c r="G69" i="1"/>
  <c r="D69" i="1"/>
  <c r="Q68" i="1"/>
  <c r="L68" i="1"/>
  <c r="K68" i="1"/>
  <c r="G68" i="1"/>
  <c r="H68" i="1" s="1"/>
  <c r="D68" i="1"/>
  <c r="Q67" i="1"/>
  <c r="K67" i="1"/>
  <c r="L67" i="1" s="1"/>
  <c r="G67" i="1"/>
  <c r="D67" i="1"/>
  <c r="Q66" i="1"/>
  <c r="N66" i="1"/>
  <c r="L66" i="1"/>
  <c r="K66" i="1"/>
  <c r="G66" i="1"/>
  <c r="H66" i="1" s="1"/>
  <c r="D66" i="1"/>
  <c r="P66" i="1" s="1"/>
  <c r="Q65" i="1"/>
  <c r="K65" i="1"/>
  <c r="L65" i="1" s="1"/>
  <c r="G65" i="1"/>
  <c r="D65" i="1"/>
  <c r="Q64" i="1"/>
  <c r="N64" i="1"/>
  <c r="L64" i="1"/>
  <c r="K64" i="1"/>
  <c r="G64" i="1"/>
  <c r="H64" i="1" s="1"/>
  <c r="D64" i="1"/>
  <c r="Q63" i="1"/>
  <c r="L63" i="1"/>
  <c r="K63" i="1"/>
  <c r="G63" i="1"/>
  <c r="D63" i="1"/>
  <c r="Q62" i="1"/>
  <c r="L62" i="1"/>
  <c r="K62" i="1"/>
  <c r="G62" i="1"/>
  <c r="H62" i="1" s="1"/>
  <c r="D62" i="1"/>
  <c r="Q61" i="1"/>
  <c r="L61" i="1"/>
  <c r="K61" i="1"/>
  <c r="G61" i="1"/>
  <c r="D61" i="1"/>
  <c r="Q60" i="1"/>
  <c r="L60" i="1"/>
  <c r="K60" i="1"/>
  <c r="G60" i="1"/>
  <c r="H60" i="1" s="1"/>
  <c r="D60" i="1"/>
  <c r="Q59" i="1"/>
  <c r="K59" i="1"/>
  <c r="L59" i="1" s="1"/>
  <c r="G59" i="1"/>
  <c r="D59" i="1"/>
  <c r="Q58" i="1"/>
  <c r="N58" i="1"/>
  <c r="L58" i="1"/>
  <c r="K58" i="1"/>
  <c r="G58" i="1"/>
  <c r="H58" i="1" s="1"/>
  <c r="D58" i="1"/>
  <c r="P58" i="1" s="1"/>
  <c r="Q56" i="1"/>
  <c r="K56" i="1"/>
  <c r="L56" i="1" s="1"/>
  <c r="G56" i="1"/>
  <c r="D56" i="1"/>
  <c r="Q55" i="1"/>
  <c r="N55" i="1"/>
  <c r="L55" i="1"/>
  <c r="K55" i="1"/>
  <c r="G55" i="1"/>
  <c r="H55" i="1" s="1"/>
  <c r="D55" i="1"/>
  <c r="Q54" i="1"/>
  <c r="L54" i="1"/>
  <c r="K54" i="1"/>
  <c r="G54" i="1"/>
  <c r="D54" i="1"/>
  <c r="Q53" i="1"/>
  <c r="L53" i="1"/>
  <c r="K53" i="1"/>
  <c r="G53" i="1"/>
  <c r="H53" i="1" s="1"/>
  <c r="D53" i="1"/>
  <c r="Q52" i="1"/>
  <c r="L52" i="1"/>
  <c r="K52" i="1"/>
  <c r="G52" i="1"/>
  <c r="D52" i="1"/>
  <c r="Q51" i="1"/>
  <c r="L51" i="1"/>
  <c r="K51" i="1"/>
  <c r="G51" i="1"/>
  <c r="H51" i="1" s="1"/>
  <c r="D51" i="1"/>
  <c r="Q50" i="1"/>
  <c r="K50" i="1"/>
  <c r="L50" i="1" s="1"/>
  <c r="G50" i="1"/>
  <c r="D50" i="1"/>
  <c r="Q49" i="1"/>
  <c r="N49" i="1"/>
  <c r="L49" i="1"/>
  <c r="K49" i="1"/>
  <c r="G49" i="1"/>
  <c r="H49" i="1" s="1"/>
  <c r="D49" i="1"/>
  <c r="P49" i="1" s="1"/>
  <c r="Q48" i="1"/>
  <c r="K48" i="1"/>
  <c r="L48" i="1" s="1"/>
  <c r="G48" i="1"/>
  <c r="D48" i="1"/>
  <c r="Q47" i="1"/>
  <c r="N47" i="1"/>
  <c r="L47" i="1"/>
  <c r="K47" i="1"/>
  <c r="G47" i="1"/>
  <c r="H47" i="1" s="1"/>
  <c r="D47" i="1"/>
  <c r="Q46" i="1"/>
  <c r="L46" i="1"/>
  <c r="K46" i="1"/>
  <c r="G46" i="1"/>
  <c r="D46" i="1"/>
  <c r="Q45" i="1"/>
  <c r="L45" i="1"/>
  <c r="K45" i="1"/>
  <c r="G45" i="1"/>
  <c r="H45" i="1" s="1"/>
  <c r="D45" i="1"/>
  <c r="Q44" i="1"/>
  <c r="L44" i="1"/>
  <c r="K44" i="1"/>
  <c r="G44" i="1"/>
  <c r="D44" i="1"/>
  <c r="Q42" i="1"/>
  <c r="L42" i="1"/>
  <c r="K42" i="1"/>
  <c r="G42" i="1"/>
  <c r="H42" i="1" s="1"/>
  <c r="D42" i="1"/>
  <c r="Q41" i="1"/>
  <c r="K41" i="1"/>
  <c r="L41" i="1" s="1"/>
  <c r="G41" i="1"/>
  <c r="D41" i="1"/>
  <c r="Q40" i="1"/>
  <c r="N40" i="1"/>
  <c r="L40" i="1"/>
  <c r="K40" i="1"/>
  <c r="G40" i="1"/>
  <c r="H40" i="1" s="1"/>
  <c r="D40" i="1"/>
  <c r="P40" i="1" s="1"/>
  <c r="Q39" i="1"/>
  <c r="K39" i="1"/>
  <c r="L39" i="1" s="1"/>
  <c r="G39" i="1"/>
  <c r="D39" i="1"/>
  <c r="Q38" i="1"/>
  <c r="N38" i="1"/>
  <c r="L38" i="1"/>
  <c r="K38" i="1"/>
  <c r="G38" i="1"/>
  <c r="H38" i="1" s="1"/>
  <c r="D38" i="1"/>
  <c r="P37" i="1"/>
  <c r="N37" i="1"/>
  <c r="Q36" i="1"/>
  <c r="N36" i="1"/>
  <c r="K36" i="1"/>
  <c r="L36" i="1" s="1"/>
  <c r="G36" i="1"/>
  <c r="H36" i="1" s="1"/>
  <c r="P36" i="1" s="1"/>
  <c r="D36" i="1"/>
  <c r="Q35" i="1"/>
  <c r="K35" i="1"/>
  <c r="L35" i="1" s="1"/>
  <c r="G35" i="1"/>
  <c r="H35" i="1" s="1"/>
  <c r="P35" i="1" s="1"/>
  <c r="D35" i="1"/>
  <c r="Q34" i="1"/>
  <c r="N34" i="1"/>
  <c r="K34" i="1"/>
  <c r="L34" i="1" s="1"/>
  <c r="H34" i="1"/>
  <c r="G34" i="1"/>
  <c r="D34" i="1"/>
  <c r="Q33" i="1"/>
  <c r="K33" i="1"/>
  <c r="L33" i="1" s="1"/>
  <c r="H33" i="1"/>
  <c r="P33" i="1" s="1"/>
  <c r="G33" i="1"/>
  <c r="D33" i="1"/>
  <c r="Q32" i="1"/>
  <c r="K32" i="1"/>
  <c r="L32" i="1" s="1"/>
  <c r="G32" i="1"/>
  <c r="N32" i="1" s="1"/>
  <c r="D32" i="1"/>
  <c r="Q31" i="1"/>
  <c r="L31" i="1"/>
  <c r="K31" i="1"/>
  <c r="G31" i="1"/>
  <c r="H31" i="1" s="1"/>
  <c r="P31" i="1" s="1"/>
  <c r="D31" i="1"/>
  <c r="Q30" i="1"/>
  <c r="N30" i="1"/>
  <c r="L30" i="1"/>
  <c r="K30" i="1"/>
  <c r="G30" i="1"/>
  <c r="D30" i="1"/>
  <c r="P30" i="1" s="1"/>
  <c r="Q29" i="1"/>
  <c r="K29" i="1"/>
  <c r="L29" i="1" s="1"/>
  <c r="G29" i="1"/>
  <c r="H29" i="1" s="1"/>
  <c r="D29" i="1"/>
  <c r="Q28" i="1"/>
  <c r="N28" i="1"/>
  <c r="L28" i="1"/>
  <c r="K28" i="1"/>
  <c r="G28" i="1"/>
  <c r="H28" i="1" s="1"/>
  <c r="D28" i="1"/>
  <c r="P28" i="1" s="1"/>
  <c r="Q27" i="1"/>
  <c r="K27" i="1"/>
  <c r="L27" i="1" s="1"/>
  <c r="G27" i="1"/>
  <c r="H27" i="1" s="1"/>
  <c r="D27" i="1"/>
  <c r="Q26" i="1"/>
  <c r="N26" i="1"/>
  <c r="L26" i="1"/>
  <c r="K26" i="1"/>
  <c r="G26" i="1"/>
  <c r="H26" i="1" s="1"/>
  <c r="D26" i="1"/>
  <c r="P26" i="1" s="1"/>
  <c r="Q25" i="1"/>
  <c r="K25" i="1"/>
  <c r="L25" i="1" s="1"/>
  <c r="G25" i="1"/>
  <c r="H25" i="1" s="1"/>
  <c r="D25" i="1"/>
  <c r="Q24" i="1"/>
  <c r="N24" i="1"/>
  <c r="L24" i="1"/>
  <c r="K24" i="1"/>
  <c r="G24" i="1"/>
  <c r="H24" i="1" s="1"/>
  <c r="D24" i="1"/>
  <c r="P24" i="1" s="1"/>
  <c r="Q23" i="1"/>
  <c r="K23" i="1"/>
  <c r="L23" i="1" s="1"/>
  <c r="G23" i="1"/>
  <c r="H23" i="1" s="1"/>
  <c r="D23" i="1"/>
  <c r="Q22" i="1"/>
  <c r="N22" i="1"/>
  <c r="L22" i="1"/>
  <c r="K22" i="1"/>
  <c r="G22" i="1"/>
  <c r="H22" i="1" s="1"/>
  <c r="D22" i="1"/>
  <c r="P22" i="1" s="1"/>
  <c r="Q21" i="1"/>
  <c r="K21" i="1"/>
  <c r="L21" i="1" s="1"/>
  <c r="G21" i="1"/>
  <c r="H21" i="1" s="1"/>
  <c r="D21" i="1"/>
  <c r="Q20" i="1"/>
  <c r="N20" i="1"/>
  <c r="L20" i="1"/>
  <c r="K20" i="1"/>
  <c r="G20" i="1"/>
  <c r="H20" i="1" s="1"/>
  <c r="D20" i="1"/>
  <c r="P20" i="1" s="1"/>
  <c r="Q19" i="1"/>
  <c r="K19" i="1"/>
  <c r="L19" i="1" s="1"/>
  <c r="G19" i="1"/>
  <c r="H19" i="1" s="1"/>
  <c r="D19" i="1"/>
  <c r="Q18" i="1"/>
  <c r="N18" i="1"/>
  <c r="L18" i="1"/>
  <c r="K18" i="1"/>
  <c r="G18" i="1"/>
  <c r="H18" i="1" s="1"/>
  <c r="D18" i="1"/>
  <c r="P18" i="1" s="1"/>
  <c r="Q17" i="1"/>
  <c r="K17" i="1"/>
  <c r="L17" i="1" s="1"/>
  <c r="G17" i="1"/>
  <c r="H17" i="1" s="1"/>
  <c r="D17" i="1"/>
  <c r="Q16" i="1"/>
  <c r="N16" i="1"/>
  <c r="L16" i="1"/>
  <c r="K16" i="1"/>
  <c r="G16" i="1"/>
  <c r="H16" i="1" s="1"/>
  <c r="D16" i="1"/>
  <c r="P16" i="1" s="1"/>
  <c r="Q15" i="1"/>
  <c r="K15" i="1"/>
  <c r="L15" i="1" s="1"/>
  <c r="G15" i="1"/>
  <c r="H15" i="1" s="1"/>
  <c r="D15" i="1"/>
  <c r="Q14" i="1"/>
  <c r="N14" i="1"/>
  <c r="L14" i="1"/>
  <c r="K14" i="1"/>
  <c r="G14" i="1"/>
  <c r="H14" i="1" s="1"/>
  <c r="D14" i="1"/>
  <c r="P14" i="1" s="1"/>
  <c r="Q13" i="1"/>
  <c r="K13" i="1"/>
  <c r="L13" i="1" s="1"/>
  <c r="G13" i="1"/>
  <c r="H13" i="1" s="1"/>
  <c r="D13" i="1"/>
  <c r="P12" i="1"/>
  <c r="N12" i="1"/>
  <c r="Q10" i="1"/>
  <c r="K10" i="1"/>
  <c r="L10" i="1" s="1"/>
  <c r="H10" i="1"/>
  <c r="P10" i="1" s="1"/>
  <c r="G10" i="1"/>
  <c r="D10" i="1"/>
  <c r="Q9" i="1"/>
  <c r="K9" i="1"/>
  <c r="L9" i="1" s="1"/>
  <c r="H9" i="1"/>
  <c r="P9" i="1" s="1"/>
  <c r="G9" i="1"/>
  <c r="N9" i="1" s="1"/>
  <c r="D9" i="1"/>
  <c r="Q8" i="1"/>
  <c r="K8" i="1"/>
  <c r="L8" i="1" s="1"/>
  <c r="G8" i="1"/>
  <c r="N8" i="1" s="1"/>
  <c r="D8" i="1"/>
  <c r="Q7" i="1"/>
  <c r="N7" i="1"/>
  <c r="K7" i="1"/>
  <c r="L7" i="1" s="1"/>
  <c r="G7" i="1"/>
  <c r="H7" i="1" s="1"/>
  <c r="P7" i="1" s="1"/>
  <c r="D7" i="1"/>
  <c r="Q6" i="1"/>
  <c r="K6" i="1"/>
  <c r="L6" i="1" s="1"/>
  <c r="H6" i="1"/>
  <c r="P6" i="1" s="1"/>
  <c r="G6" i="1"/>
  <c r="D6" i="1"/>
  <c r="Q5" i="1"/>
  <c r="K5" i="1"/>
  <c r="L5" i="1" s="1"/>
  <c r="H5" i="1"/>
  <c r="P5" i="1" s="1"/>
  <c r="G5" i="1"/>
  <c r="N5" i="1" s="1"/>
  <c r="D5" i="1"/>
  <c r="Q4" i="1"/>
  <c r="P4" i="1"/>
  <c r="N4" i="1"/>
  <c r="G4" i="1"/>
  <c r="H4" i="1" s="1"/>
  <c r="D4" i="1"/>
  <c r="H48" i="1" l="1"/>
  <c r="P48" i="1" s="1"/>
  <c r="N48" i="1"/>
  <c r="H65" i="1"/>
  <c r="N65" i="1"/>
  <c r="P75" i="1"/>
  <c r="P83" i="1"/>
  <c r="N6" i="1"/>
  <c r="H8" i="1"/>
  <c r="P8" i="1" s="1"/>
  <c r="N10" i="1"/>
  <c r="H32" i="1"/>
  <c r="P32" i="1" s="1"/>
  <c r="N35" i="1"/>
  <c r="P38" i="1"/>
  <c r="P47" i="1"/>
  <c r="P55" i="1"/>
  <c r="P64" i="1"/>
  <c r="P72" i="1"/>
  <c r="N33" i="1"/>
  <c r="H41" i="1"/>
  <c r="N41" i="1"/>
  <c r="P42" i="1"/>
  <c r="N42" i="1"/>
  <c r="H50" i="1"/>
  <c r="N50" i="1"/>
  <c r="P51" i="1"/>
  <c r="N51" i="1"/>
  <c r="H59" i="1"/>
  <c r="N59" i="1"/>
  <c r="P60" i="1"/>
  <c r="N60" i="1"/>
  <c r="H67" i="1"/>
  <c r="N67" i="1"/>
  <c r="P68" i="1"/>
  <c r="N68" i="1"/>
  <c r="L80" i="1"/>
  <c r="P80" i="1" s="1"/>
  <c r="N80" i="1"/>
  <c r="N31" i="1"/>
  <c r="H39" i="1"/>
  <c r="P39" i="1" s="1"/>
  <c r="N39" i="1"/>
  <c r="H56" i="1"/>
  <c r="P56" i="1" s="1"/>
  <c r="N56" i="1"/>
  <c r="H46" i="1"/>
  <c r="N46" i="1"/>
  <c r="H54" i="1"/>
  <c r="N54" i="1"/>
  <c r="H63" i="1"/>
  <c r="N63" i="1"/>
  <c r="H71" i="1"/>
  <c r="N71" i="1"/>
  <c r="N74" i="1"/>
  <c r="L76" i="1"/>
  <c r="P76" i="1" s="1"/>
  <c r="N76" i="1"/>
  <c r="N82" i="1"/>
  <c r="N83" i="1"/>
  <c r="L83" i="1"/>
  <c r="P13" i="1"/>
  <c r="N13" i="1"/>
  <c r="N98" i="1" s="1"/>
  <c r="P98" i="1" s="1"/>
  <c r="P100" i="1" s="1"/>
  <c r="P15" i="1"/>
  <c r="N15" i="1"/>
  <c r="P17" i="1"/>
  <c r="N17" i="1"/>
  <c r="P19" i="1"/>
  <c r="N19" i="1"/>
  <c r="P21" i="1"/>
  <c r="N21" i="1"/>
  <c r="P23" i="1"/>
  <c r="N23" i="1"/>
  <c r="P25" i="1"/>
  <c r="N25" i="1"/>
  <c r="P27" i="1"/>
  <c r="N27" i="1"/>
  <c r="P29" i="1"/>
  <c r="N29" i="1"/>
  <c r="P34" i="1"/>
  <c r="H44" i="1"/>
  <c r="N44" i="1"/>
  <c r="P45" i="1"/>
  <c r="N45" i="1"/>
  <c r="H52" i="1"/>
  <c r="N52" i="1"/>
  <c r="P53" i="1"/>
  <c r="N53" i="1"/>
  <c r="H61" i="1"/>
  <c r="N61" i="1"/>
  <c r="P62" i="1"/>
  <c r="N62" i="1"/>
  <c r="H69" i="1"/>
  <c r="N69" i="1"/>
  <c r="P70" i="1"/>
  <c r="N70" i="1"/>
  <c r="L75" i="1"/>
  <c r="P79" i="1"/>
  <c r="P81" i="1"/>
  <c r="P85" i="1"/>
  <c r="P41" i="1"/>
  <c r="P44" i="1"/>
  <c r="P46" i="1"/>
  <c r="P50" i="1"/>
  <c r="P52" i="1"/>
  <c r="P54" i="1"/>
  <c r="P59" i="1"/>
  <c r="P61" i="1"/>
  <c r="P63" i="1"/>
  <c r="P65" i="1"/>
  <c r="P67" i="1"/>
  <c r="P69" i="1"/>
  <c r="P71" i="1"/>
  <c r="N84" i="1"/>
</calcChain>
</file>

<file path=xl/sharedStrings.xml><?xml version="1.0" encoding="utf-8"?>
<sst xmlns="http://schemas.openxmlformats.org/spreadsheetml/2006/main" count="123" uniqueCount="120">
  <si>
    <t xml:space="preserve">Наименование: </t>
  </si>
  <si>
    <t>цена 50гр.</t>
  </si>
  <si>
    <t>со скидкой</t>
  </si>
  <si>
    <t>Кол-во пачек</t>
  </si>
  <si>
    <t>цена 100гр.</t>
  </si>
  <si>
    <t>Кол-во:</t>
  </si>
  <si>
    <t>Весом за кг.</t>
  </si>
  <si>
    <t>Весом кол-во кг.</t>
  </si>
  <si>
    <t>Цена</t>
  </si>
  <si>
    <t>Сумма</t>
  </si>
  <si>
    <t>Вес, кг</t>
  </si>
  <si>
    <t>Пример "Лесные ягоды"</t>
  </si>
  <si>
    <t xml:space="preserve">Иван чай Любимый чёрный Иван чай среднелистовой </t>
  </si>
  <si>
    <t xml:space="preserve">Иван чай Любимый чёрный Иван чай среднелистовой с цветочками Кипрея. </t>
  </si>
  <si>
    <t>Иван чай Молодой Байкальский крупнолистовой ферм. Иван-Чай. с цветочками Кипрея, очень красиво!!!</t>
  </si>
  <si>
    <t xml:space="preserve">Иван чай Молодой Байкальский крупнолистовой ферм. Иван-Чай. </t>
  </si>
  <si>
    <r>
      <rPr>
        <b/>
        <sz val="24"/>
        <color rgb="FFFF0000"/>
        <rFont val="Calibri"/>
        <family val="2"/>
        <charset val="204"/>
      </rPr>
      <t xml:space="preserve">ХОДОВЫЕ  ПОЗИЦИИ </t>
    </r>
    <r>
      <rPr>
        <b/>
        <sz val="16"/>
        <color rgb="FFFF0000"/>
        <rFont val="Calibri"/>
        <family val="2"/>
        <charset val="204"/>
      </rPr>
      <t>Отличайся от других!</t>
    </r>
  </si>
  <si>
    <r>
      <rPr>
        <b/>
        <i/>
        <u/>
        <sz val="11"/>
        <color rgb="FFFF0000"/>
        <rFont val="Calibri"/>
        <family val="2"/>
        <charset val="204"/>
      </rPr>
      <t>Искушение</t>
    </r>
    <r>
      <rPr>
        <sz val="11"/>
        <color rgb="FF000000"/>
        <rFont val="Calibri"/>
        <family val="2"/>
        <charset val="204"/>
      </rPr>
      <t xml:space="preserve"> - </t>
    </r>
    <r>
      <rPr>
        <sz val="9"/>
        <color rgb="FF000000"/>
        <rFont val="Calibri"/>
        <family val="2"/>
        <charset val="204"/>
      </rPr>
      <t>подарочный чай с клубникой, мятой и сагаан-далей чёрный листовой, ферм. Иван-чай. Приятный нежный аромат и вкус чайного напитка завладеет Вами полностью, взбудоражит, придаст сил, энергии, настроение поднимет. Прекрасный подарок себе и близким! Приятного чаепития!</t>
    </r>
  </si>
  <si>
    <r>
      <rPr>
        <b/>
        <i/>
        <u/>
        <sz val="12"/>
        <color rgb="FFFF0000"/>
        <rFont val="Calibri"/>
        <family val="2"/>
        <charset val="204"/>
      </rPr>
      <t>Лесные ягоды VIP !!! СУПЕР ЯРКИЙ И ВКУСНЫЙ!</t>
    </r>
    <r>
      <rPr>
        <b/>
        <i/>
        <u/>
        <sz val="12"/>
        <color rgb="FF000000"/>
        <rFont val="Calibri"/>
        <family val="2"/>
        <charset val="204"/>
      </rPr>
      <t xml:space="preserve"> </t>
    </r>
    <r>
      <rPr>
        <b/>
        <sz val="11"/>
        <color rgb="FF000000"/>
        <rFont val="Calibri"/>
        <family val="2"/>
        <charset val="204"/>
      </rPr>
      <t>Состав: цветы кипрея, Иван-чай ферментированный, сублимированные ягоды клубники, малины, черники, облепихи, сушёные плоды можжевельника, лист брусничника, ягода брусника. Яркий, ароматный, вкуснейший чай для себя, родных и близких, полезный для нашего здоровья. Подходит на каждый день! Приятного чаепития!</t>
    </r>
  </si>
  <si>
    <r>
      <rPr>
        <b/>
        <i/>
        <u/>
        <sz val="11"/>
        <color rgb="FFFF0000"/>
        <rFont val="Calibri"/>
        <family val="2"/>
        <charset val="204"/>
      </rPr>
      <t>Витаминный</t>
    </r>
    <r>
      <rPr>
        <sz val="11"/>
        <color rgb="FF000000"/>
        <rFont val="Calibri"/>
        <family val="2"/>
        <charset val="204"/>
      </rPr>
      <t xml:space="preserve"> - </t>
    </r>
    <r>
      <rPr>
        <sz val="9"/>
        <color rgb="FF000000"/>
        <rFont val="Calibri"/>
        <family val="2"/>
        <charset val="204"/>
      </rPr>
      <t>общеукрепляющий, ОБНОВЛЁННЫЙ - ЕЩЁ ЛУЧШЕЁ - чай вкусный, с ягодами и цветами. Состав: ферментированный Иван-чай, цветы кипрея, лист брусничника, ягоды красной рябины и ягоды облепихи, плоды боярки и можжевельника. Чайный напиток подходит для любого времени суток, содержит большое количество витаминов и полезных веществ. большое количеств витаминов и полезных веществ.</t>
    </r>
  </si>
  <si>
    <r>
      <rPr>
        <b/>
        <i/>
        <sz val="11"/>
        <color rgb="FFFF0000"/>
        <rFont val="Calibri"/>
        <family val="2"/>
        <charset val="204"/>
      </rPr>
      <t>Давление норма</t>
    </r>
    <r>
      <rPr>
        <sz val="11"/>
        <rFont val="Calibri"/>
        <family val="2"/>
        <charset val="204"/>
      </rPr>
      <t xml:space="preserve"> Состав травницы-доктора Анны Царик: фермен-ый Иван-чай, сушеница топяна́я, боярка плоды и цвет, малина лист, розмарин, Для того чтобы снизить давление
пустырник, календула, цедра апельсина, зизифора и медуница.</t>
    </r>
  </si>
  <si>
    <r>
      <rPr>
        <b/>
        <i/>
        <u/>
        <sz val="11"/>
        <color rgb="FFFF0000"/>
        <rFont val="Calibri"/>
        <family val="2"/>
        <charset val="204"/>
      </rPr>
      <t>Тайга</t>
    </r>
    <r>
      <rPr>
        <sz val="9"/>
        <color rgb="FF000000"/>
        <rFont val="Calibri"/>
        <family val="2"/>
        <charset val="204"/>
      </rPr>
      <t xml:space="preserve">  изюминка и гордость Наша! Кедр придает чаю приятные, фруктовоягодные нотки!!! Состав: ферментированный Иван-чай, кедровый орех, хвоя и молодая кора кедра, чага, плоды шиповника, кедровый жмых. Яркий вкус чайного напитка рекомендован для всех возрастов, способствующий укрепить иммунитет и поднять настроение. Подходит для любого времени суток!</t>
    </r>
  </si>
  <si>
    <r>
      <rPr>
        <b/>
        <i/>
        <u/>
        <sz val="11"/>
        <color rgb="FFFF0000"/>
        <rFont val="Calibri"/>
        <family val="2"/>
        <charset val="204"/>
      </rPr>
      <t>Сила Сибири</t>
    </r>
    <r>
      <rPr>
        <sz val="11"/>
        <color rgb="FF000000"/>
        <rFont val="Calibri"/>
        <family val="2"/>
        <charset val="204"/>
      </rPr>
      <t xml:space="preserve"> - </t>
    </r>
    <r>
      <rPr>
        <sz val="9"/>
        <color rgb="FF000000"/>
        <rFont val="Calibri"/>
        <family val="2"/>
        <charset val="204"/>
      </rPr>
      <t>общеукрепляющий ЧАЙ!!! СУПЕР-ПОМОЩЬ ВСЕМУ ОРГАНИЗМУ!!!! Состав: Иван-чай ферментированный, корень пырея, лист ежевики, цветы бузины, шиповник, курильский чай, корень лопуха, чага, лепестки календулы и софлоры, зверобой. Общеукрепляющий чай для любого времени дня, восстанавливает силы, заряжает, помогает справиться с простудой. Насыщенный вкус, приятный травяной аромат, не повышает давление, наоборот - регулирует. БЕЗ КОФЕИНА!- регулирует. БЕЗ КОФЕИНА</t>
    </r>
  </si>
  <si>
    <r>
      <rPr>
        <sz val="11"/>
        <color rgb="FFFF0000"/>
        <rFont val="Calibri"/>
        <family val="2"/>
        <charset val="204"/>
      </rPr>
      <t>Для мужчин</t>
    </r>
    <r>
      <rPr>
        <sz val="11"/>
        <color rgb="FF000000"/>
        <rFont val="Calibri"/>
        <family val="2"/>
        <charset val="204"/>
      </rPr>
      <t xml:space="preserve"> -</t>
    </r>
    <r>
      <rPr>
        <sz val="9"/>
        <color rgb="FF000000"/>
        <rFont val="Calibri"/>
        <family val="2"/>
        <charset val="204"/>
      </rPr>
      <t>бодрящий чай, придает силу мужскую, женщины тоже пьют с удовольствием. Такой букет несёт и вкус, и пользу. Каждая травка проходит по всему организму, на слабые места мужчины - есть ответ, хороший укрепляющий сбор, придаст энергии и сил. БЕЗ КОФЕИНА! Состав: ферментированный Иван-чай и ферм. лист бадана, золотой корень, спорыш, сагаан-дали, маралий корень, чабрец, донник, зверобой, лист: березы, толокнянки, бессмертник, корень лопуха и пырея, мужик корень, тысячелистник. Отличный чайный напиток для мужчин и не только. Приятного чаепития!</t>
    </r>
  </si>
  <si>
    <r>
      <rPr>
        <b/>
        <i/>
        <u/>
        <sz val="11"/>
        <color rgb="FFFF0000"/>
        <rFont val="Calibri"/>
        <family val="2"/>
        <charset val="204"/>
      </rPr>
      <t>Женский</t>
    </r>
    <r>
      <rPr>
        <sz val="11"/>
        <color rgb="FF000000"/>
        <rFont val="Calibri"/>
        <family val="2"/>
        <charset val="204"/>
      </rPr>
      <t xml:space="preserve"> - </t>
    </r>
    <r>
      <rPr>
        <sz val="9"/>
        <color rgb="FF000000"/>
        <rFont val="Calibri"/>
        <family val="2"/>
        <charset val="204"/>
      </rPr>
      <t>вкусный чай, созданный в помощь женщинам. Состав: Иван-чай ферментированный, лист брусничника, мелисса, мята, боровая матка, лист бадана, цветы календулы, плоды боярки и шиповника, ягоды облепихи. Мелисса успокаивает и понижает кровяное давление, мята показана для женского здоровья: поднимает настроение, помогает при токсикозе; боровая матка снимает воспалительные процессы и у мужчин и у женщин. Лист брусничника содержит много белков и витаминов, бадан лечит женские болезни, помогает остановить кровотечение. Ягоды, цветы - прекрасно гармонируют в купаже!</t>
    </r>
  </si>
  <si>
    <r>
      <rPr>
        <b/>
        <i/>
        <u/>
        <sz val="11"/>
        <color rgb="FFFF0000"/>
        <rFont val="Calibri"/>
        <family val="2"/>
        <charset val="204"/>
      </rPr>
      <t>Диабетический</t>
    </r>
    <r>
      <rPr>
        <sz val="9"/>
        <color rgb="FF000000"/>
        <rFont val="Calibri"/>
        <family val="2"/>
        <charset val="204"/>
      </rPr>
      <t xml:space="preserve"> - вкусный, узконаправленный чай. Этот чай был составлен для всех людей, прежде всего как вкусный и полезный чай. Плюс в помощь диабетикам. «Нет ни одной былинки земной которая не одолела хворь  человеческую.  Нет ни одной травки, которая не вылечивала человека»: Зайцева Елена Федоровна
Иван-чай ферментированный, лист брусничника, лист березы, зверобой, цветы календулы, крапива, донник лекарственный, рыльце кукурузы, створки фасоли, галега лекарственная, спорыш, мята. Корни: лопуха, топинамбура, цикория, одуванчика, солодки  и  девясила. Ягоды: красной рябины,  облепихи, шиповника. Корень топинамбура, створки фасоли - снижают уровень сахара в крови, зверобой - улучшает пищеварение, крапива – повышает гемоглобин, лист брусничника содержит много витаминов... • Не является лекарством!
</t>
    </r>
  </si>
  <si>
    <r>
      <rPr>
        <sz val="11"/>
        <color rgb="FFFF0000"/>
        <rFont val="Calibri"/>
        <family val="2"/>
        <charset val="204"/>
      </rPr>
      <t>С облепихой ягодой</t>
    </r>
    <r>
      <rPr>
        <sz val="11"/>
        <color rgb="FF000000"/>
        <rFont val="Calibri"/>
        <family val="2"/>
        <charset val="204"/>
      </rPr>
      <t xml:space="preserve"> - </t>
    </r>
    <r>
      <rPr>
        <sz val="9"/>
        <color rgb="FF000000"/>
        <rFont val="Calibri"/>
        <family val="2"/>
        <charset val="204"/>
      </rPr>
      <t>простое вкусное сочетание с Иван чаем ферментированным!!!</t>
    </r>
  </si>
  <si>
    <r>
      <rPr>
        <b/>
        <i/>
        <u/>
        <sz val="11"/>
        <color rgb="FFFF0000"/>
        <rFont val="Calibri"/>
        <family val="2"/>
        <charset val="204"/>
      </rPr>
      <t>С рябиной и облепихой,</t>
    </r>
    <r>
      <rPr>
        <sz val="11"/>
        <color rgb="FFFF0000"/>
        <rFont val="Calibri"/>
        <family val="2"/>
        <charset val="204"/>
      </rPr>
      <t xml:space="preserve"> </t>
    </r>
    <r>
      <rPr>
        <b/>
        <i/>
        <u/>
        <sz val="9"/>
        <color rgb="FFFF0000"/>
        <rFont val="Calibri"/>
        <family val="2"/>
        <charset val="204"/>
      </rPr>
      <t>с цветами Кипрея</t>
    </r>
    <r>
      <rPr>
        <sz val="9"/>
        <color rgb="FF000000"/>
        <rFont val="Calibri"/>
        <family val="2"/>
        <charset val="204"/>
      </rPr>
      <t xml:space="preserve"> - очень красиво!</t>
    </r>
  </si>
  <si>
    <r>
      <rPr>
        <sz val="11"/>
        <color rgb="FFFF0000"/>
        <rFont val="Calibri"/>
        <family val="2"/>
        <charset val="204"/>
      </rPr>
      <t>С чабрецом</t>
    </r>
    <r>
      <rPr>
        <sz val="11"/>
        <color rgb="FF000000"/>
        <rFont val="Calibri"/>
        <family val="2"/>
        <charset val="204"/>
      </rPr>
      <t xml:space="preserve">. </t>
    </r>
    <r>
      <rPr>
        <sz val="9"/>
        <color rgb="FF000000"/>
        <rFont val="Calibri"/>
        <family val="2"/>
        <charset val="204"/>
      </rPr>
      <t>Состав: ферментированный Иван-чай, чабрец. Приятный вкус и яркий аромат Сибирского чая Вы запомните надолго. Чабрец - яркий и запоминающийся по вкусу, такой чай можно заваривать в любое время дня!</t>
    </r>
  </si>
  <si>
    <t>НОВИНКИ Иван чай зеленый  2023г.</t>
  </si>
  <si>
    <t xml:space="preserve">Иван чай зеленый </t>
  </si>
  <si>
    <r>
      <rPr>
        <sz val="11"/>
        <color rgb="FFFF0000"/>
        <rFont val="Calibri"/>
        <family val="2"/>
        <charset val="204"/>
      </rPr>
      <t xml:space="preserve">Иван чай зеленый С манго. </t>
    </r>
    <r>
      <rPr>
        <sz val="11"/>
        <rFont val="Calibri"/>
        <family val="2"/>
        <charset val="204"/>
      </rPr>
      <t>Мы сюда добавили очень много манго особой сушки! Такое манго  очень похоже на свежее!</t>
    </r>
  </si>
  <si>
    <t>ЧАСТО ВСТРЕЧАЮТСЯ В ЗАКАЗАХ</t>
  </si>
  <si>
    <r>
      <rPr>
        <b/>
        <u/>
        <sz val="11"/>
        <color rgb="FFFF0000"/>
        <rFont val="Calibri"/>
        <family val="2"/>
        <charset val="204"/>
      </rPr>
      <t>Гармония VIP</t>
    </r>
    <r>
      <rPr>
        <b/>
        <u/>
        <sz val="11"/>
        <color rgb="FF000000"/>
        <rFont val="Calibri"/>
        <family val="2"/>
        <charset val="204"/>
      </rPr>
      <t xml:space="preserve"> - </t>
    </r>
    <r>
      <rPr>
        <sz val="9"/>
        <color rgb="FF000000"/>
        <rFont val="Calibri"/>
        <family val="2"/>
        <charset val="204"/>
      </rPr>
      <t xml:space="preserve"> сосновой почкой, ягодами брусники особой сушки... Иван-чай листовой ферментированный вип с сосновой почкой, ягоды брусники, цветы Иван-чая, яблоко сушёное, красная рябина. Нежный аромат и насыщенный вкус. Любовь с первой чашки! Хотите удивить, побаловать новым вкусом себя или кого-то ещё - тогда это Ваш выбор! До новых встреч!</t>
    </r>
  </si>
  <si>
    <r>
      <rPr>
        <b/>
        <i/>
        <u/>
        <sz val="11"/>
        <color rgb="FFFF0000"/>
        <rFont val="Calibri"/>
        <family val="2"/>
        <charset val="204"/>
      </rPr>
      <t>Праздничный - Выходной день</t>
    </r>
    <r>
      <rPr>
        <sz val="11"/>
        <color rgb="FFFF0000"/>
        <rFont val="Calibri"/>
        <family val="2"/>
        <charset val="204"/>
      </rPr>
      <t xml:space="preserve">  </t>
    </r>
    <r>
      <rPr>
        <sz val="11"/>
        <rFont val="Calibri"/>
        <family val="2"/>
        <charset val="204"/>
      </rPr>
      <t xml:space="preserve">Цветы жасмина, сублим. ягоды клубники, цветы ранетки, цветы кипрея и бессмертника. </t>
    </r>
  </si>
  <si>
    <r>
      <rPr>
        <b/>
        <i/>
        <u/>
        <sz val="11"/>
        <color rgb="FFFF0000"/>
        <rFont val="Calibri"/>
        <family val="2"/>
        <charset val="204"/>
      </rPr>
      <t>Монастырский</t>
    </r>
    <r>
      <rPr>
        <sz val="11"/>
        <color rgb="FF000000"/>
        <rFont val="Calibri"/>
        <family val="2"/>
        <charset val="204"/>
      </rPr>
      <t xml:space="preserve"> - </t>
    </r>
    <r>
      <rPr>
        <sz val="9"/>
        <color rgb="FF000000"/>
        <rFont val="Calibri"/>
        <family val="2"/>
        <charset val="204"/>
      </rPr>
      <t>общеукрепляющий чай. Чай выполнен под заказ покупательницы в 2015г. Есть практически в любом заказе. Говорят, что когда-то в монастырях, с помощью этого напитка лечили очень многие болезни и недуги. Отсюда и название «Монастырский чай». По легенде, он был способен помогать восстанавливать физические силы, укреплять ослабленный организм, затягивать раны, снимать боль и жар, поднимать на ноги больных. 
МОНАСТЫРСКИЙ-Иван-чай ферментированный, душица, ягоды шиповника, цветы календулы, корень девясила, зверобой. Общеукрепляющий сбор. 
Комплексный оздоравливающий эффект на весь организм. Рекомендуется при упадке сил, слабости, плохом настроении, депрессии, для повышения энергии общего тонуса организма</t>
    </r>
  </si>
  <si>
    <r>
      <rPr>
        <sz val="11"/>
        <color rgb="FFFF0000"/>
        <rFont val="Calibri"/>
        <family val="2"/>
        <charset val="204"/>
      </rPr>
      <t>Мамин Купаж</t>
    </r>
    <r>
      <rPr>
        <sz val="11"/>
        <color rgb="FF000000"/>
        <rFont val="Calibri"/>
        <family val="2"/>
        <charset val="204"/>
      </rPr>
      <t xml:space="preserve">  - </t>
    </r>
    <r>
      <rPr>
        <sz val="9"/>
        <color rgb="FF000000"/>
        <rFont val="Calibri"/>
        <family val="2"/>
        <charset val="204"/>
      </rPr>
      <t>лист смородины с мелиссой, более 30 лет заваривает моя Мама.</t>
    </r>
  </si>
  <si>
    <r>
      <rPr>
        <b/>
        <i/>
        <u/>
        <sz val="11"/>
        <color rgb="FFFF0000"/>
        <rFont val="Calibri"/>
        <family val="2"/>
        <charset val="204"/>
      </rPr>
      <t>Полдень</t>
    </r>
    <r>
      <rPr>
        <sz val="11"/>
        <color rgb="FF000000"/>
        <rFont val="Calibri"/>
        <family val="2"/>
        <charset val="204"/>
      </rPr>
      <t xml:space="preserve"> - </t>
    </r>
    <r>
      <rPr>
        <sz val="9"/>
        <color rgb="FF000000"/>
        <rFont val="Calibri"/>
        <family val="2"/>
        <charset val="204"/>
      </rPr>
      <t xml:space="preserve">общеукрепляющий. Этот чай из 17 трав был специально разработан для Вас! Подходит для любого времени дня. Отлично тонизирует и укрепляет защитные свойства организма, поможет повысить иммунитет, справиться с простудой и воспалением органов, снизить уровень холестерина в крови и многое другое. ВКУСНЫЙ И ПОЛЕЗНЫЙ ЧАЙ БЕЗ КОФЕИНА
 Состав: ягоды красной и чёрной рябины, плоды боярки и шиповника, цветы липы и подсолнечника, курильский чай, иссоп, лист чёрной смородины, малины, толокнянка, чабрец, мелисса лимонная, корни пырея, лист берёзы, лист ежевики, Иван-чай ферментированный.
</t>
    </r>
  </si>
  <si>
    <r>
      <rPr>
        <b/>
        <i/>
        <u/>
        <sz val="11"/>
        <color rgb="FFFF0000"/>
        <rFont val="Calibri"/>
        <family val="2"/>
        <charset val="204"/>
      </rPr>
      <t>Настроение</t>
    </r>
    <r>
      <rPr>
        <sz val="11"/>
        <color rgb="FF000000"/>
        <rFont val="Calibri"/>
        <family val="2"/>
        <charset val="204"/>
      </rPr>
      <t xml:space="preserve"> - </t>
    </r>
    <r>
      <rPr>
        <sz val="9"/>
        <color rgb="FF000000"/>
        <rFont val="Calibri"/>
        <family val="2"/>
        <charset val="204"/>
      </rPr>
      <t>яркий оттенок Вашего дня! Легкая остринка со вкусом чабреца и малины.</t>
    </r>
  </si>
  <si>
    <r>
      <rPr>
        <b/>
        <i/>
        <u/>
        <sz val="11"/>
        <color rgb="FFFF0000"/>
        <rFont val="Calibri"/>
        <family val="2"/>
        <charset val="204"/>
      </rPr>
      <t>Восход солнца</t>
    </r>
    <r>
      <rPr>
        <b/>
        <i/>
        <u/>
        <sz val="11"/>
        <color rgb="FF000000"/>
        <rFont val="Calibri"/>
        <family val="2"/>
        <charset val="204"/>
      </rPr>
      <t xml:space="preserve"> </t>
    </r>
    <r>
      <rPr>
        <sz val="11"/>
        <color rgb="FF000000"/>
        <rFont val="Calibri"/>
        <family val="2"/>
        <charset val="204"/>
      </rPr>
      <t>-</t>
    </r>
    <r>
      <rPr>
        <sz val="9"/>
        <color rgb="FF000000"/>
        <rFont val="Calibri"/>
        <family val="2"/>
        <charset val="204"/>
      </rPr>
      <t xml:space="preserve"> приятный чай на каждый день, с рябиной и яблоком. Чудесный, вкусный напиток, приятный аромат и вкус - будет полезен всем без исключения. Цветочки не только украшают, но и содержат ряд  микроэлементов, полезных  для нашего здоровья. Подходит на
каждый день! Приятного чаепития!
</t>
    </r>
  </si>
  <si>
    <r>
      <rPr>
        <b/>
        <sz val="24"/>
        <color rgb="FFFF0000"/>
        <rFont val="Calibri"/>
        <family val="2"/>
        <charset val="204"/>
      </rPr>
      <t xml:space="preserve">С ЧЕМ-ТО </t>
    </r>
    <r>
      <rPr>
        <b/>
        <sz val="16"/>
        <color rgb="FFFF0000"/>
        <rFont val="Calibri"/>
        <family val="2"/>
        <charset val="204"/>
      </rPr>
      <t>(это просто и понятно для покупателя)</t>
    </r>
  </si>
  <si>
    <t>С донником</t>
  </si>
  <si>
    <t>С брусничником и шиповником</t>
  </si>
  <si>
    <r>
      <rPr>
        <sz val="11"/>
        <color rgb="FFFF0000"/>
        <rFont val="Calibri"/>
        <family val="2"/>
        <charset val="204"/>
      </rPr>
      <t>С курильским чаем</t>
    </r>
    <r>
      <rPr>
        <sz val="11"/>
        <color rgb="FF000000"/>
        <rFont val="Calibri"/>
        <family val="2"/>
        <charset val="204"/>
      </rPr>
      <t xml:space="preserve">. </t>
    </r>
    <r>
      <rPr>
        <sz val="9"/>
        <color rgb="FF000000"/>
        <rFont val="Calibri"/>
        <family val="2"/>
        <charset val="204"/>
      </rPr>
      <t>Приставку чай народ не зря дает растению - этот ТИТУЛ нужно заслужить!</t>
    </r>
  </si>
  <si>
    <r>
      <rPr>
        <sz val="11"/>
        <color rgb="FFFF0000"/>
        <rFont val="Calibri"/>
        <family val="2"/>
        <charset val="204"/>
      </rPr>
      <t>С лабазником (таволгой)</t>
    </r>
    <r>
      <rPr>
        <sz val="11"/>
        <color rgb="FF000000"/>
        <rFont val="Calibri"/>
        <family val="2"/>
        <charset val="204"/>
      </rPr>
      <t xml:space="preserve">. </t>
    </r>
    <r>
      <rPr>
        <sz val="9"/>
        <color rgb="FF000000"/>
        <rFont val="Calibri"/>
        <family val="2"/>
        <charset val="204"/>
      </rPr>
      <t xml:space="preserve">Состав: Иван чай (ферм.) мощная трава + Трава лабазника рекомендована для снятия усталости, улучшения качества сна, вылечить насморк. Показана кормящим матерям для улучшения лактации молока, успокаивает. Заваривать можно как днём так и вечером. Приятного Вам чаепития!
</t>
    </r>
  </si>
  <si>
    <r>
      <rPr>
        <sz val="11"/>
        <color rgb="FFFF0000"/>
        <rFont val="Calibri"/>
        <family val="2"/>
        <charset val="204"/>
      </rPr>
      <t>С липой</t>
    </r>
    <r>
      <rPr>
        <sz val="9"/>
        <color rgb="FF000000"/>
        <rFont val="Calibri"/>
        <family val="2"/>
        <charset val="204"/>
      </rPr>
      <t xml:space="preserve"> - липовый мед ели?  Состав: Иван-чай ферментированный, цвет и листья липы.</t>
    </r>
  </si>
  <si>
    <r>
      <rPr>
        <sz val="11"/>
        <color rgb="FFFF0000"/>
        <rFont val="Calibri"/>
        <family val="2"/>
        <charset val="204"/>
      </rPr>
      <t>С мелиссой</t>
    </r>
    <r>
      <rPr>
        <sz val="11"/>
        <color rgb="FF000000"/>
        <rFont val="Calibri"/>
        <family val="2"/>
        <charset val="204"/>
      </rPr>
      <t xml:space="preserve">. </t>
    </r>
    <r>
      <rPr>
        <sz val="9"/>
        <color rgb="FF000000"/>
        <rFont val="Calibri"/>
        <family val="2"/>
        <charset val="204"/>
      </rPr>
      <t>Состав:  Иван-чай ферментированный, мелисса лимонная. Нежный вкус и аромат мелиссы приятен и мягок, с нежными нотками лимона, хороша для сердца и сосудов, регулирует давление. Приятного Вам чаепития!</t>
    </r>
  </si>
  <si>
    <r>
      <rPr>
        <sz val="11"/>
        <color rgb="FFFF0000"/>
        <rFont val="Calibri"/>
        <family val="2"/>
        <charset val="204"/>
      </rPr>
      <t>С мятой</t>
    </r>
    <r>
      <rPr>
        <sz val="11"/>
        <color rgb="FF000000"/>
        <rFont val="Calibri"/>
        <family val="2"/>
        <charset val="204"/>
      </rPr>
      <t xml:space="preserve">. </t>
    </r>
    <r>
      <rPr>
        <sz val="9"/>
        <color rgb="FF000000"/>
        <rFont val="Calibri"/>
        <family val="2"/>
        <charset val="204"/>
      </rPr>
      <t>Состав: Иван-чай ферментированный, мята. Приятный вкус и аромат мяты успокоит и придаст Вам гармонии, поможет снизить артериальное давление, показан при тошнот
е и высоком давлении. Приятного Вам чаепития!</t>
    </r>
  </si>
  <si>
    <r>
      <rPr>
        <sz val="11"/>
        <color rgb="FFFF0000"/>
        <rFont val="Calibri"/>
        <family val="2"/>
        <charset val="204"/>
      </rPr>
      <t>С рябиной и облепихой</t>
    </r>
    <r>
      <rPr>
        <sz val="11"/>
        <color rgb="FF000000"/>
        <rFont val="Calibri"/>
        <family val="2"/>
        <charset val="204"/>
      </rPr>
      <t>.</t>
    </r>
  </si>
  <si>
    <r>
      <rPr>
        <sz val="11"/>
        <color rgb="FFFF0000"/>
        <rFont val="Calibri"/>
        <family val="2"/>
        <charset val="204"/>
      </rPr>
      <t>С шалфеем</t>
    </r>
    <r>
      <rPr>
        <sz val="11"/>
        <color rgb="FF000000"/>
        <rFont val="Calibri"/>
        <family val="2"/>
        <charset val="204"/>
      </rPr>
      <t xml:space="preserve">. </t>
    </r>
    <r>
      <rPr>
        <sz val="9"/>
        <color rgb="FF000000"/>
        <rFont val="Calibri"/>
        <family val="2"/>
        <charset val="204"/>
      </rPr>
      <t>Гармоничное сочетание шалфея и Иван-чая подойдёт на каждый день. Шалфей помогает при простуде, способствует улучшению памяти, снижает потоотделение. Приятный на вкус шалфей. Гармоничное сочетание шалфея и Иван-чая подойдёт чайный напиток подойдёт на каждый день, в любое время дня!</t>
    </r>
  </si>
  <si>
    <r>
      <rPr>
        <sz val="11"/>
        <color rgb="FFFF0000"/>
        <rFont val="Calibri"/>
        <family val="2"/>
        <charset val="204"/>
      </rPr>
      <t>С шиповником</t>
    </r>
    <r>
      <rPr>
        <sz val="11"/>
        <color rgb="FF000000"/>
        <rFont val="Calibri"/>
        <family val="2"/>
        <charset val="204"/>
      </rPr>
      <t xml:space="preserve">. </t>
    </r>
    <r>
      <rPr>
        <sz val="9"/>
        <color rgb="FF000000"/>
        <rFont val="Calibri"/>
        <family val="2"/>
        <charset val="204"/>
      </rPr>
      <t>Состав: ферментированный Иван-чай, плоды шиповника. Очень полезен такой напиток при простудных заболеваниях, усталости, воспалениях, атак же уменьшает количество холестерина в крови, имеет много витаминов и микроэлементов. Вам на здоровье!</t>
    </r>
  </si>
  <si>
    <t>Очищающий</t>
  </si>
  <si>
    <t>Печеночный</t>
  </si>
  <si>
    <t>Мочегонный</t>
  </si>
  <si>
    <t>Почечный</t>
  </si>
  <si>
    <t>Почечный воспаление почек (циститы)</t>
  </si>
  <si>
    <t>Чистые сосуды</t>
  </si>
  <si>
    <t>Антипаразитарный (общего действия)</t>
  </si>
  <si>
    <r>
      <rPr>
        <sz val="11"/>
        <color rgb="FFFF0000"/>
        <rFont val="Calibri"/>
        <family val="2"/>
        <charset val="204"/>
      </rPr>
      <t>Диабетический</t>
    </r>
    <r>
      <rPr>
        <sz val="11"/>
        <rFont val="Calibri"/>
        <family val="2"/>
        <charset val="204"/>
      </rPr>
      <t xml:space="preserve"> смотрите выше</t>
    </r>
  </si>
  <si>
    <r>
      <rPr>
        <sz val="11"/>
        <color rgb="FFFF0000"/>
        <rFont val="Calibri"/>
        <family val="2"/>
        <charset val="204"/>
      </rPr>
      <t>Для мужчин</t>
    </r>
    <r>
      <rPr>
        <sz val="11"/>
        <rFont val="Calibri"/>
        <family val="2"/>
        <charset val="204"/>
      </rPr>
      <t xml:space="preserve"> смотрите выше</t>
    </r>
  </si>
  <si>
    <r>
      <rPr>
        <sz val="11"/>
        <color rgb="FFFF0000"/>
        <rFont val="Calibri"/>
        <family val="2"/>
        <charset val="204"/>
      </rPr>
      <t>Для женщин</t>
    </r>
    <r>
      <rPr>
        <sz val="11"/>
        <rFont val="Calibri"/>
        <family val="2"/>
        <charset val="204"/>
      </rPr>
      <t xml:space="preserve"> смотрите выше</t>
    </r>
  </si>
  <si>
    <r>
      <rPr>
        <sz val="11"/>
        <color rgb="FFFF0000"/>
        <rFont val="Calibri"/>
        <family val="2"/>
        <charset val="204"/>
      </rPr>
      <t>Давление норма</t>
    </r>
    <r>
      <rPr>
        <sz val="11"/>
        <rFont val="Calibri"/>
        <family val="2"/>
        <charset val="204"/>
      </rPr>
      <t xml:space="preserve"> смотрите выше</t>
    </r>
  </si>
  <si>
    <r>
      <rPr>
        <sz val="11"/>
        <color rgb="FFFF0000"/>
        <rFont val="Calibri"/>
        <family val="2"/>
        <charset val="204"/>
      </rPr>
      <t>Бодрящий "Бодрость -Таёжный"</t>
    </r>
    <r>
      <rPr>
        <sz val="11"/>
        <rFont val="Calibri"/>
        <family val="2"/>
        <charset val="204"/>
      </rPr>
      <t xml:space="preserve"> смотрите выше</t>
    </r>
  </si>
  <si>
    <r>
      <rPr>
        <sz val="11"/>
        <color rgb="FFFF0000"/>
        <rFont val="Calibri"/>
        <family val="2"/>
        <charset val="204"/>
      </rPr>
      <t xml:space="preserve">Успокаивающий "Вечерний" </t>
    </r>
    <r>
      <rPr>
        <sz val="11"/>
        <rFont val="Calibri"/>
        <family val="2"/>
        <charset val="204"/>
      </rPr>
      <t xml:space="preserve"> смотрите выше</t>
    </r>
  </si>
  <si>
    <t>Травы, весь список смотрите: травы, ягоды, масла…</t>
  </si>
  <si>
    <r>
      <rPr>
        <sz val="11"/>
        <color rgb="FFFF0000"/>
        <rFont val="Calibri"/>
        <family val="2"/>
        <charset val="204"/>
      </rPr>
      <t>Цветы иван чая</t>
    </r>
    <r>
      <rPr>
        <sz val="11"/>
        <color rgb="FF000000"/>
        <rFont val="Calibri"/>
        <family val="2"/>
        <charset val="204"/>
      </rPr>
      <t xml:space="preserve"> (кипрея)</t>
    </r>
  </si>
  <si>
    <t>Делаем скидку: поставь свою!</t>
  </si>
  <si>
    <t xml:space="preserve"> 5 кг</t>
  </si>
  <si>
    <t>10 кг</t>
  </si>
  <si>
    <t>20кг</t>
  </si>
  <si>
    <t>50кг</t>
  </si>
  <si>
    <t>100кг</t>
  </si>
  <si>
    <t>200кг</t>
  </si>
  <si>
    <t>Скидка</t>
  </si>
  <si>
    <t>Скидки !  Скидки ! Уточните у менеджера</t>
  </si>
  <si>
    <t>лично</t>
  </si>
  <si>
    <t xml:space="preserve">Итого: </t>
  </si>
  <si>
    <t>Можно подписать для себя с прайса или под заказ. Сделаем расчёт с Вашей скидкой!</t>
  </si>
  <si>
    <t>Нашли дешевле? Такое же качество? Такой ассортимент?  Сообщите нам! Возможно Мы сможем Вам предложить лучше условия по Иван чаю.</t>
  </si>
  <si>
    <t>До 12 видов - ОБЯЗАТЕЛЬНО РЕКОМЕНДУЕМ ВЗЯТЬ</t>
  </si>
  <si>
    <r>
      <rPr>
        <sz val="14"/>
        <color rgb="FF000000"/>
        <rFont val="Calibri"/>
        <family val="2"/>
        <charset val="204"/>
      </rPr>
      <t xml:space="preserve">Рекомендованная наценка на товар! </t>
    </r>
    <r>
      <rPr>
        <b/>
        <sz val="14"/>
        <rFont val="Calibri"/>
        <family val="2"/>
        <charset val="204"/>
      </rPr>
      <t>Магазин:</t>
    </r>
    <r>
      <rPr>
        <sz val="14"/>
        <color rgb="FF000000"/>
        <rFont val="Calibri"/>
        <family val="2"/>
        <charset val="204"/>
      </rPr>
      <t xml:space="preserve"> от 65 до 150% от оптовой стоимости товара. </t>
    </r>
    <r>
      <rPr>
        <b/>
        <sz val="14"/>
        <color rgb="FF000000"/>
        <rFont val="Calibri"/>
        <family val="2"/>
        <charset val="204"/>
      </rPr>
      <t>Дистрибьютор:</t>
    </r>
    <r>
      <rPr>
        <sz val="14"/>
        <color rgb="FF000000"/>
        <rFont val="Calibri"/>
        <family val="2"/>
        <charset val="204"/>
      </rPr>
      <t xml:space="preserve"> 35-50%</t>
    </r>
  </si>
  <si>
    <t>Не знаешь, что выбрать? Cпроси у менеджера!</t>
  </si>
  <si>
    <t>Набор пробников. ИНДИВИДУАЛЬНО РЕШАЕТСЯ!!!</t>
  </si>
  <si>
    <r>
      <t>С чагой</t>
    </r>
    <r>
      <rPr>
        <sz val="11"/>
        <color rgb="FF000000"/>
        <rFont val="Calibri"/>
        <family val="2"/>
        <charset val="204"/>
      </rPr>
      <t>.</t>
    </r>
    <r>
      <rPr>
        <sz val="9"/>
        <color rgb="FF000000"/>
        <rFont val="Calibri"/>
        <family val="2"/>
        <charset val="204"/>
      </rPr>
      <t xml:space="preserve"> Состав: ферментированный Иван-чай, измельченная чага. Этот напиток полезен и вкусен, крепкий терпкий чай для любого времени суток. Регулирует работу кишечника, лечит печень и успокаивает. Гриб чаги имеет тёмно рыже-бурый оттенок, обладает массой полезных свойств, известен по всему миру! Здоровья Вам и долголетия!</t>
    </r>
  </si>
  <si>
    <t xml:space="preserve">Узконаправленные чаи </t>
  </si>
  <si>
    <t>При гепатите С</t>
  </si>
  <si>
    <t>Желчегонный</t>
  </si>
  <si>
    <t>Почечный подъем почек (Нефроптоз)</t>
  </si>
  <si>
    <t>Сердечно-сосудистый</t>
  </si>
  <si>
    <r>
      <t>Со смородиной</t>
    </r>
    <r>
      <rPr>
        <sz val="11"/>
        <rFont val="Calibri"/>
        <family val="2"/>
        <charset val="204"/>
      </rPr>
      <t xml:space="preserve">. </t>
    </r>
    <r>
      <rPr>
        <sz val="9"/>
        <rFont val="Calibri"/>
        <family val="2"/>
        <charset val="204"/>
      </rPr>
      <t>Состав: Иван-чай ферментирован-ванный, лист чёрной смородины. Смородина даёт приятный нежный аромат, помогает утолить жажду, полезна для зрения, показана при гастрите. Хороший чай для любого времени дня.</t>
    </r>
  </si>
  <si>
    <r>
      <t>Противоалкагольный для мужчин</t>
    </r>
    <r>
      <rPr>
        <sz val="11"/>
        <rFont val="Calibri"/>
        <family val="2"/>
        <charset val="204"/>
      </rPr>
      <t xml:space="preserve"> от лучшего травника в России. </t>
    </r>
    <r>
      <rPr>
        <sz val="9"/>
        <rFont val="Calibri"/>
        <family val="2"/>
        <charset val="204"/>
      </rPr>
      <t xml:space="preserve">Меняет гормональный фон, тем самым закрывают проблему. Имеется побочный эффект: мужчины становится менее  заботливыми более ответственными! </t>
    </r>
  </si>
  <si>
    <r>
      <t>Иммунный</t>
    </r>
    <r>
      <rPr>
        <sz val="11"/>
        <rFont val="Calibri"/>
        <family val="2"/>
        <charset val="204"/>
      </rPr>
      <t xml:space="preserve"> смотрите выше</t>
    </r>
  </si>
  <si>
    <t>НЕ нашли Ваш любимый ЧАЙ? Мы вместе с Вами сделаем и за фасуем  ПОД ЗАКАЗ…</t>
  </si>
  <si>
    <r>
      <t xml:space="preserve">Мы команда ООО Шерт с 2015г  делаем  вкусный, красивый, полезный чай! Каждый год мы совершенствуем рецепты, </t>
    </r>
    <r>
      <rPr>
        <b/>
        <sz val="16"/>
        <color rgb="FFFF0000"/>
        <rFont val="Noto Sans Devanagari"/>
        <family val="1"/>
      </rPr>
      <t xml:space="preserve">оборудование, выбираем лучшее!  </t>
    </r>
    <r>
      <rPr>
        <sz val="16"/>
        <rFont val="Calibri"/>
        <family val="1"/>
      </rPr>
      <t xml:space="preserve"> Люди за чаем возвращаются, что Нас вдохновляет! Мы не сжигаем свой Иван-чай, сохраняя вкус и пользу. Весь Иван-чай сушится до 40 градусов цельсия,  из которого  50% поддается средней обжарки для вкуса, а 50% для пользы не обжаривается. Возим 200 видов трав, кореньев и ягод. Мы делаем сложные многокомпонентные чаи совместно с травниками и шеф поварами!   Успокаивающий, бодрящий, иммунный, витаминный, диабетический…</t>
    </r>
  </si>
  <si>
    <r>
      <t>Иван чай в фильтр пакетах</t>
    </r>
    <r>
      <rPr>
        <b/>
        <sz val="11"/>
        <rFont val="Calibri"/>
        <family val="2"/>
        <charset val="204"/>
      </rPr>
      <t xml:space="preserve"> </t>
    </r>
    <r>
      <rPr>
        <sz val="11"/>
        <rFont val="Calibri"/>
        <family val="2"/>
        <charset val="204"/>
      </rPr>
      <t>ассортименте спросите остатки у менеджера</t>
    </r>
  </si>
  <si>
    <r>
      <t xml:space="preserve">Иван чай прессованный  ферм-ый </t>
    </r>
    <r>
      <rPr>
        <b/>
        <sz val="16"/>
        <rFont val="Calibri"/>
        <family val="2"/>
        <charset val="204"/>
      </rPr>
      <t>Распродажа!</t>
    </r>
    <r>
      <rPr>
        <sz val="12"/>
        <rFont val="Calibri"/>
        <family val="2"/>
        <charset val="204"/>
      </rPr>
      <t xml:space="preserve"> Солнечный гран-ый  быстро заваривается, вкус приятный), для любителей крепкого чая!!! Самая востребованная позиция! Иван чай в таком исполнение очень вкусен. Раскрывается как средне листовой чай. </t>
    </r>
  </si>
  <si>
    <t>Иван чай Солнечный Иван-чай гранулированный  с цветочками Кипрея, очень красиво!!!</t>
  </si>
  <si>
    <r>
      <t>Вдохновение</t>
    </r>
    <r>
      <rPr>
        <b/>
        <u/>
        <sz val="11"/>
        <color rgb="FF000000"/>
        <rFont val="Calibri"/>
        <family val="2"/>
        <charset val="204"/>
      </rPr>
      <t xml:space="preserve"> </t>
    </r>
    <r>
      <rPr>
        <u/>
        <sz val="11"/>
        <color rgb="FF000000"/>
        <rFont val="Calibri"/>
        <family val="2"/>
        <charset val="204"/>
      </rPr>
      <t>Изюминка манго или облепиха украшенный цветами граната, мальвы, иван чая. Крупнолистовой ферментированный иван чай порадует Вас!</t>
    </r>
  </si>
  <si>
    <r>
      <t xml:space="preserve">Гранатовый </t>
    </r>
    <r>
      <rPr>
        <b/>
        <u/>
        <sz val="11"/>
        <rFont val="Calibri"/>
        <family val="2"/>
        <charset val="204"/>
      </rPr>
      <t xml:space="preserve"> </t>
    </r>
    <r>
      <rPr>
        <b/>
        <u/>
        <sz val="11"/>
        <color rgb="FFFF0000"/>
        <rFont val="Calibri"/>
        <family val="2"/>
        <charset val="204"/>
      </rPr>
      <t>браслет</t>
    </r>
    <r>
      <rPr>
        <u/>
        <sz val="11"/>
        <rFont val="Calibri"/>
        <family val="2"/>
        <charset val="204"/>
      </rPr>
      <t xml:space="preserve"> цветы граната придают чаю изюминку и украшают вместе с мальвой цветами и иван чая, крупнолистовой ферментированный иван чай раскрывается по другому</t>
    </r>
  </si>
  <si>
    <r>
      <t xml:space="preserve">Краски лета </t>
    </r>
    <r>
      <rPr>
        <sz val="11"/>
        <rFont val="Calibri"/>
        <family val="2"/>
        <charset val="204"/>
      </rPr>
      <t>чай полюбившийся многим,</t>
    </r>
    <r>
      <rPr>
        <b/>
        <u/>
        <sz val="11"/>
        <rFont val="Calibri"/>
        <family val="2"/>
        <charset val="204"/>
      </rPr>
      <t xml:space="preserve"> </t>
    </r>
    <r>
      <rPr>
        <sz val="11"/>
        <rFont val="Calibri"/>
        <family val="2"/>
        <charset val="204"/>
      </rPr>
      <t xml:space="preserve">от лета цветочки и ягодки в любое время года у Вас на столе. Состав: иван чай ферментированный, цветы бессмертника и иван чая и мальвы, сублимированные ягоды клубники и малины. </t>
    </r>
  </si>
  <si>
    <r>
      <t>Бодрость -Таёжный</t>
    </r>
    <r>
      <rPr>
        <sz val="9"/>
        <color rgb="FF000000"/>
        <rFont val="Calibri"/>
        <family val="2"/>
        <charset val="204"/>
      </rPr>
      <t xml:space="preserve"> (бодрящий общеукрепляющий. Сила тайги 17 трав. Более 25 лет ему… ) То что, есть практически в каждом заказе. Богатый состав 17 трав и своя изюминка - Сагаан Даля! Этот чай был придуман более 20 лет назад, одним травником, живущим возле Байкала, который задумался как можно помочь людям. За много лет состав менялся, но цель осталась та же: Прежде всего приятный аромат и вкус; Иван чай придаёт тёмный цвет чаю; Мягко воздействует и питает весь организм, бодрит; с 2 кружек, помогает настроиться на активный день! (Иван-чай ферментированный, сагаан-дайля, курильский чай, топинамбур, чага, плоды шиповника, листья смородины, медуница, лист малины, золотой корень, душица, облепиха, крапива, солодка, солянка холмовая, таволга) Название уже говорит само за себя, взбодрит и настроит на день грядущий, поднимет настроение! Отлично тонизирует весь организм, хорошее обезболивающее при болях в желудочно-кишечном тракте (курильский чай), помощь при болях в горле (солодка), и много других полезных свойств от каждой травки.</t>
    </r>
  </si>
  <si>
    <r>
      <t>Восточная сказка</t>
    </r>
    <r>
      <rPr>
        <sz val="11"/>
        <color rgb="FF000000"/>
        <rFont val="Calibri"/>
        <family val="2"/>
        <charset val="204"/>
      </rPr>
      <t xml:space="preserve"> - ХОРОШ ЗИМОЙ согревающий </t>
    </r>
    <r>
      <rPr>
        <sz val="9"/>
        <color rgb="FF000000"/>
        <rFont val="Calibri"/>
        <family val="2"/>
        <charset val="204"/>
      </rPr>
      <t>Имбирь и Корица, чуть-чуть гвоздики - с остринкой на Иван-чае гранулированном ферментированный. Пряный островатый мягкий вкус и аромат перенесет Вас на Восток, где Вы насладитесь чарующей атмосферой и обретете гармонию</t>
    </r>
  </si>
  <si>
    <r>
      <t>Массала</t>
    </r>
    <r>
      <rPr>
        <sz val="11"/>
        <color rgb="FF000000"/>
        <rFont val="Calibri"/>
        <family val="2"/>
        <charset val="204"/>
      </rPr>
      <t xml:space="preserve"> </t>
    </r>
    <r>
      <rPr>
        <sz val="9"/>
        <color rgb="FF000000"/>
        <rFont val="Calibri"/>
        <family val="2"/>
        <charset val="204"/>
      </rPr>
      <t xml:space="preserve">- чай на Индийские мотивы - ХОРОШ </t>
    </r>
    <r>
      <rPr>
        <b/>
        <sz val="9"/>
        <color rgb="FF000000"/>
        <rFont val="Calibri"/>
        <family val="2"/>
        <charset val="204"/>
      </rPr>
      <t xml:space="preserve">ЗИМОЙ, </t>
    </r>
    <r>
      <rPr>
        <sz val="9"/>
        <color rgb="FF000000"/>
        <rFont val="Calibri"/>
        <family val="2"/>
        <charset val="204"/>
      </rPr>
      <t>согревающий Иван чай со остринкой и со специями. Состав: кардамон, корица, Иван-чай ферментированный, имбирь, гвоздика, перец чёрный, перец красный. Сбалансированный мягкий вкус, с минимальной остринкой, гармоничный напиток по Аюрведе, сочетающий в себе гамму вкусов и раскрывающийся каждый раз по-новому, придаст Вам тонус и вдохновение!</t>
    </r>
  </si>
  <si>
    <r>
      <t>Нежность</t>
    </r>
    <r>
      <rPr>
        <b/>
        <u/>
        <sz val="11"/>
        <color rgb="FF000000"/>
        <rFont val="Calibri"/>
        <family val="2"/>
        <charset val="204"/>
      </rPr>
      <t xml:space="preserve"> </t>
    </r>
    <r>
      <rPr>
        <sz val="11"/>
        <color rgb="FF000000"/>
        <rFont val="Calibri"/>
        <family val="2"/>
        <charset val="204"/>
      </rPr>
      <t xml:space="preserve">- МЫ СДЕЛАЛИ ЕЕ ЛУЧШЕ </t>
    </r>
    <r>
      <rPr>
        <sz val="9"/>
        <color rgb="FF000000"/>
        <rFont val="Calibri"/>
        <family val="2"/>
        <charset val="204"/>
      </rPr>
      <t>нежное сочетание розы и яблока на основе иван-чая крупнолистового ферм.</t>
    </r>
  </si>
  <si>
    <r>
      <t>Хохлома</t>
    </r>
    <r>
      <rPr>
        <b/>
        <u/>
        <sz val="11"/>
        <color rgb="FF000000"/>
        <rFont val="Calibri"/>
        <family val="2"/>
        <charset val="204"/>
      </rPr>
      <t xml:space="preserve"> - </t>
    </r>
    <r>
      <rPr>
        <sz val="9"/>
        <color rgb="FF000000"/>
        <rFont val="Calibri"/>
        <family val="2"/>
        <charset val="204"/>
      </rPr>
      <t>роспись видели такую? Только в чае - клубника и лепестки подсолнечника на темном фоне иван чая.</t>
    </r>
  </si>
  <si>
    <r>
      <t>Иван чай зеленый С жасмином</t>
    </r>
    <r>
      <rPr>
        <sz val="11"/>
        <color rgb="FF000000"/>
        <rFont val="Calibri"/>
        <family val="2"/>
        <charset val="204"/>
      </rPr>
      <t xml:space="preserve"> Чай на Китайские мотивы.</t>
    </r>
    <r>
      <rPr>
        <sz val="9"/>
        <color rgb="FF000000"/>
        <rFont val="Calibri"/>
        <family val="2"/>
        <charset val="204"/>
      </rPr>
      <t xml:space="preserve"> Вкус Иван чая с приятными нотками жасмина.</t>
    </r>
  </si>
  <si>
    <r>
      <t>Иван чай зеленый С бутонами роз.</t>
    </r>
    <r>
      <rPr>
        <sz val="11"/>
        <rFont val="Calibri"/>
        <family val="2"/>
        <charset val="204"/>
      </rPr>
      <t xml:space="preserve"> Мы специально заморочелись и собрали 5 видов роз в одном чае</t>
    </r>
  </si>
  <si>
    <r>
      <t>Лапушка</t>
    </r>
    <r>
      <rPr>
        <sz val="11"/>
        <color rgb="FF000000"/>
        <rFont val="Calibri"/>
        <family val="2"/>
        <charset val="204"/>
      </rPr>
      <t xml:space="preserve"> - ОБАЛДЕННЫЙ ЧАЙ!  </t>
    </r>
    <r>
      <rPr>
        <sz val="9"/>
        <color rgb="FF000000"/>
        <rFont val="Calibri"/>
        <family val="2"/>
        <charset val="204"/>
      </rPr>
      <t>Общеукрепляющий Сибирский чай на основе Иван-чая ферментированного и трав.. БЕЗ КОФЕИНА И АРОМАТИЗАТОРОВ!• Прекрасный аромат и вкус• В меру кислит, в 6 раз больше витамина С, чем в лимоне• Помогает укрепить иммунитет. Чистит кровь, тело, кожу. Регулирует давление. Подходит для всех любителей вкусных и полезных чаев, которые хотят укрепить свой иммунитет, наслаждаясь вкусным чаем - на основе Иван-чая Приятный, яркий напиток на каждый день. «ЛАПУШКА» Состав: Иван-чай ферм., лист брусничника, сизифова, ягоды красной и черноплодной рябины, лепестки сафлоры, цветы лабазника. Очень вкусный, красивый чайный букет, укрепляет иммунитет, способствует очищению от токсинов, снижает холестерин, отлично заваривается на 3 раза. БЕЗ КОФЕИНА ! Подходит для заваривания в любое время. Приятного чаепития!</t>
    </r>
  </si>
  <si>
    <r>
      <t>Донна Роза</t>
    </r>
    <r>
      <rPr>
        <b/>
        <u/>
        <sz val="11"/>
        <color rgb="FF000000"/>
        <rFont val="Calibri"/>
        <family val="2"/>
        <charset val="204"/>
      </rPr>
      <t xml:space="preserve"> - </t>
    </r>
    <r>
      <rPr>
        <sz val="11"/>
        <color rgb="FF000000"/>
        <rFont val="Calibri"/>
        <family val="2"/>
        <charset val="204"/>
      </rPr>
      <t>мы  собрали 5 разных роз в одном чае получилось: "ВАУ ". Я от это вкуса тащусь, жена плюётся!</t>
    </r>
  </si>
  <si>
    <r>
      <t>Энергия</t>
    </r>
    <r>
      <rPr>
        <sz val="11"/>
        <color rgb="FF000000"/>
        <rFont val="Calibri"/>
        <family val="2"/>
        <charset val="204"/>
      </rPr>
      <t xml:space="preserve"> - </t>
    </r>
    <r>
      <rPr>
        <sz val="9"/>
        <color rgb="FF000000"/>
        <rFont val="Calibri"/>
        <family val="2"/>
        <charset val="204"/>
      </rPr>
      <t>зарядит и приободрит! Яркое сочетание вкуса цедры апельсина, чабреца,Сагаан Дали.</t>
    </r>
  </si>
  <si>
    <r>
      <t>Матрешка</t>
    </r>
    <r>
      <rPr>
        <b/>
        <i/>
        <u/>
        <sz val="11"/>
        <color rgb="FF000000"/>
        <rFont val="Calibri"/>
        <family val="2"/>
        <charset val="204"/>
      </rPr>
      <t xml:space="preserve"> </t>
    </r>
    <r>
      <rPr>
        <sz val="11"/>
        <color rgb="FF000000"/>
        <rFont val="Calibri"/>
        <family val="2"/>
        <charset val="204"/>
      </rPr>
      <t xml:space="preserve">- </t>
    </r>
    <r>
      <rPr>
        <sz val="9"/>
        <color rgb="FF000000"/>
        <rFont val="Calibri"/>
        <family val="2"/>
        <charset val="204"/>
      </rPr>
      <t>вкусно, красиво, интригующе ( используется: душица, цветы кипрея, ягоды рябины, Иван-чай).</t>
    </r>
  </si>
  <si>
    <r>
      <t>Межсезонье</t>
    </r>
    <r>
      <rPr>
        <sz val="11"/>
        <color rgb="FF000000"/>
        <rFont val="Calibri"/>
        <family val="2"/>
        <charset val="204"/>
      </rPr>
      <t xml:space="preserve"> - </t>
    </r>
    <r>
      <rPr>
        <sz val="9"/>
        <color rgb="FF000000"/>
        <rFont val="Calibri"/>
        <family val="2"/>
        <charset val="204"/>
      </rPr>
      <t xml:space="preserve">иммунный чай со вкусом липы!!!!! состав: душица, цветы и листья липы, эхинацея, плоды можжевельника, цветы кипрея, Иван-чай ферментированный. Такой чай не оставит никого равнодушным. Приятный нежный аромат такого букета, несёт в себе и вкус и пользу. Душица поможет расслабиться; липа прогнать простуду, укрепить организм; можжевельник очищает организм от шлаков </t>
    </r>
  </si>
  <si>
    <r>
      <t>С золотым корнем и Сагаан Далей</t>
    </r>
    <r>
      <rPr>
        <sz val="11"/>
        <color rgb="FF000000"/>
        <rFont val="Calibri"/>
        <family val="2"/>
        <charset val="204"/>
      </rPr>
      <t xml:space="preserve">.  </t>
    </r>
    <r>
      <rPr>
        <sz val="9"/>
        <color rgb="FF000000"/>
        <rFont val="Calibri"/>
        <family val="2"/>
        <charset val="204"/>
      </rPr>
      <t>Добавь Сагаан Далю и вкус неповторим. Бодрящий, с тремя сильными  травами! Саган даля и золотой корень  это адаптоген собраты женьшеня.</t>
    </r>
  </si>
  <si>
    <r>
      <t xml:space="preserve">Сбитень по Сибирски </t>
    </r>
    <r>
      <rPr>
        <sz val="11"/>
        <rFont val="Calibri"/>
        <family val="2"/>
        <charset val="204"/>
      </rPr>
      <t>согревающий  рекомендован при предпростудных состояниях (зябкости, ознобе, ломате тела, слабости) в качестве антимикробного, общеукрепляющего, противовоспалительного тонизирующего средства со свойствами "внутренними обогревателям органов"</t>
    </r>
  </si>
  <si>
    <r>
      <t>Иван чай зеленый Солнышко</t>
    </r>
    <r>
      <rPr>
        <sz val="11"/>
        <color rgb="FF000000"/>
        <rFont val="Calibri"/>
        <family val="2"/>
        <charset val="204"/>
      </rPr>
      <t xml:space="preserve"> цветки лабазника придают шарм этому чаю!</t>
    </r>
  </si>
  <si>
    <r>
      <t>С Сагаан-Дали</t>
    </r>
    <r>
      <rPr>
        <sz val="11"/>
        <color rgb="FF000000"/>
        <rFont val="Calibri"/>
        <family val="2"/>
        <charset val="204"/>
      </rPr>
      <t xml:space="preserve"> иван чай ферм. </t>
    </r>
    <r>
      <rPr>
        <sz val="9"/>
        <color rgb="FF000000"/>
        <rFont val="Calibri"/>
        <family val="2"/>
        <charset val="204"/>
      </rPr>
      <t>Добавь Сагаан Далю и вкус неповторим. Бодряряший, с двумя сильными  травами! Саган даля - это адаптоген собраты женьшеня.</t>
    </r>
  </si>
  <si>
    <r>
      <t>С душицей</t>
    </r>
    <r>
      <rPr>
        <sz val="11"/>
        <color rgb="FF000000"/>
        <rFont val="Calibri"/>
        <family val="2"/>
        <charset val="204"/>
      </rPr>
      <t xml:space="preserve"> </t>
    </r>
    <r>
      <rPr>
        <sz val="9"/>
        <color rgb="FF000000"/>
        <rFont val="Calibri"/>
        <family val="2"/>
        <charset val="204"/>
      </rPr>
      <t>Состав: душица, листья кипрея ферментированного. Душица - уникальное пряное растение, приводит в норму высокое давление, хороша для женского здоровья, восстанавливает структуру подкожно-жировой клетчатки, снимает воспаление дёсен и зубную боль, успокаивает. Отлично подходит для ежедневного потребления! Приятного чаепития!</t>
    </r>
  </si>
  <si>
    <r>
      <t xml:space="preserve">Шоколадный </t>
    </r>
    <r>
      <rPr>
        <sz val="11"/>
        <rFont val="Calibri"/>
        <family val="2"/>
        <charset val="204"/>
      </rPr>
      <t>С кэробом и бадьяном</t>
    </r>
    <r>
      <rPr>
        <sz val="11"/>
        <color rgb="FF000000"/>
        <rFont val="Calibri"/>
        <family val="2"/>
        <charset val="204"/>
      </rPr>
      <t xml:space="preserve">   - </t>
    </r>
    <r>
      <rPr>
        <sz val="9"/>
        <color rgb="FF000000"/>
        <rFont val="Calibri"/>
        <family val="2"/>
        <charset val="204"/>
      </rPr>
      <t>для любители шоколада. Думаете такое вообще возможно сочетать? И вкусно? Это очень приятное и полезное сочетание! Нравиться тем кто терпеть не может даже иван чай!</t>
    </r>
  </si>
  <si>
    <r>
      <t>Вечерний</t>
    </r>
    <r>
      <rPr>
        <sz val="11"/>
        <color rgb="FF000000"/>
        <rFont val="Calibri"/>
        <family val="2"/>
        <charset val="204"/>
      </rPr>
      <t xml:space="preserve"> -  (</t>
    </r>
    <r>
      <rPr>
        <sz val="9"/>
        <color rgb="FF000000"/>
        <rFont val="Calibri"/>
        <family val="2"/>
        <charset val="204"/>
      </rPr>
      <t>успокаивающий общеукрепляющий. Сила тайги 13 трав.  Более 25 лет ему…) Есть практически в каждом заказе. Этот чай был придуман более 20 лет назад, одним травником, живущим возле Байкала, который задумался как можно помочь людям. За много лет состав менялся, но цель осталась та же. Приятное сочетание трав, есть реальные отзывы когда этот чай придает крепкий сон. Сила 13 трав Тайги продлевающие Вашу жизнь и мягко воздействует, успокаивает. - (Состав: лепестки сафлоры, чабрец, душица, шалфей, пион, курильский чай, медуница, ягоды шиповника, листья малины, смородины, Боярка, донник, пустырник, Иван-чай фермент.) Прекрасный чайный напиток на вечер, успокоит, поможет снять накопившуюся усталость за день, настроит на здоровый сон. Большинство трав обладает комплексным оздоравливающем, успокаивающим и очищающим эффектом благодаря противомикробному, потогонному, желчегонному, отхаркивающему, послабляющему действию.</t>
    </r>
  </si>
  <si>
    <r>
      <t>Иммунный</t>
    </r>
    <r>
      <rPr>
        <sz val="11"/>
        <color rgb="FF000000"/>
        <rFont val="Calibri"/>
        <family val="2"/>
        <charset val="204"/>
      </rPr>
      <t xml:space="preserve"> Очень сильный по своему воздействию иммунный чай, вкусный и полезный, поможет поднять тонус, иммунитет, подходит для укрепления всего организма, регулирует обменные процессы.   Курильский чай, лист брусничника или толокнянка, чага, зверобой, хвоя кедра, лист чёрной смородины, корень пырея, эхинацея, буквица, цветы лабазника и календулы, сизифова, красная и и черноплодная рябина, маралий корень и корень дягиля. Подходит на каждый день! Приятного Вам чаепития!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</si>
</sst>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419]"/>
    <numFmt numFmtId="165" formatCode="#,##0&quot; ₽&quot;"/>
  </numFmts>
  <fonts count="45">
    <font>
      <sz val="11"/>
      <color rgb="FF000000"/>
      <name val="Calibri"/>
      <family val="2"/>
      <charset val="204"/>
    </font>
    <font>
      <b/>
      <sz val="11"/>
      <color rgb="FF000000"/>
      <name val="Calibri"/>
      <family val="2"/>
      <charset val="204"/>
    </font>
    <font>
      <b/>
      <sz val="11"/>
      <name val="Calibri"/>
      <family val="2"/>
      <charset val="204"/>
    </font>
    <font>
      <b/>
      <sz val="9"/>
      <color rgb="FFFF0000"/>
      <name val="Calibri"/>
      <family val="2"/>
      <charset val="204"/>
    </font>
    <font>
      <b/>
      <sz val="11"/>
      <color rgb="FFFF0000"/>
      <name val="Calibri"/>
      <family val="2"/>
      <charset val="204"/>
    </font>
    <font>
      <b/>
      <sz val="11"/>
      <color rgb="FFC00000"/>
      <name val="Calibri"/>
      <family val="2"/>
      <charset val="204"/>
    </font>
    <font>
      <b/>
      <sz val="16"/>
      <color rgb="FFFF0000"/>
      <name val="Calibri"/>
      <family val="1"/>
    </font>
    <font>
      <b/>
      <sz val="16"/>
      <color rgb="FFFF0000"/>
      <name val="Noto Sans Devanagari"/>
      <family val="1"/>
    </font>
    <font>
      <sz val="16"/>
      <name val="Calibri"/>
      <family val="1"/>
    </font>
    <font>
      <b/>
      <sz val="24"/>
      <color rgb="FFFF0000"/>
      <name val="Calibri"/>
      <family val="2"/>
      <charset val="204"/>
    </font>
    <font>
      <sz val="11"/>
      <name val="Calibri"/>
      <family val="2"/>
      <charset val="204"/>
    </font>
    <font>
      <sz val="11"/>
      <color rgb="FFFF0000"/>
      <name val="Calibri"/>
      <family val="2"/>
      <charset val="204"/>
    </font>
    <font>
      <b/>
      <sz val="16"/>
      <name val="Calibri"/>
      <family val="2"/>
      <charset val="204"/>
    </font>
    <font>
      <sz val="12"/>
      <name val="Calibri"/>
      <family val="2"/>
      <charset val="204"/>
    </font>
    <font>
      <b/>
      <i/>
      <u/>
      <sz val="11"/>
      <name val="Calibri"/>
      <family val="2"/>
      <charset val="204"/>
    </font>
    <font>
      <b/>
      <sz val="16"/>
      <color rgb="FFFF0000"/>
      <name val="Calibri"/>
      <family val="2"/>
      <charset val="204"/>
    </font>
    <font>
      <b/>
      <i/>
      <u/>
      <sz val="11"/>
      <color rgb="FFFF0000"/>
      <name val="Calibri"/>
      <family val="2"/>
      <charset val="204"/>
    </font>
    <font>
      <sz val="9"/>
      <color rgb="FF000000"/>
      <name val="Calibri"/>
      <family val="2"/>
      <charset val="204"/>
    </font>
    <font>
      <b/>
      <i/>
      <u/>
      <sz val="12"/>
      <color rgb="FFFF0000"/>
      <name val="Calibri"/>
      <family val="2"/>
      <charset val="204"/>
    </font>
    <font>
      <b/>
      <i/>
      <u/>
      <sz val="12"/>
      <color rgb="FF000000"/>
      <name val="Calibri"/>
      <family val="2"/>
      <charset val="204"/>
    </font>
    <font>
      <b/>
      <u/>
      <sz val="11"/>
      <color rgb="FF000000"/>
      <name val="Calibri"/>
      <family val="2"/>
      <charset val="204"/>
    </font>
    <font>
      <b/>
      <u/>
      <sz val="11"/>
      <color rgb="FFFF0000"/>
      <name val="Calibri"/>
      <family val="2"/>
      <charset val="204"/>
    </font>
    <font>
      <u/>
      <sz val="11"/>
      <color rgb="FF000000"/>
      <name val="Calibri"/>
      <family val="2"/>
      <charset val="204"/>
    </font>
    <font>
      <b/>
      <u/>
      <sz val="11"/>
      <name val="Calibri"/>
      <family val="2"/>
      <charset val="204"/>
    </font>
    <font>
      <u/>
      <sz val="11"/>
      <name val="Calibri"/>
      <family val="2"/>
      <charset val="204"/>
    </font>
    <font>
      <b/>
      <i/>
      <sz val="11"/>
      <color rgb="FFFF0000"/>
      <name val="Calibri"/>
      <family val="2"/>
      <charset val="204"/>
    </font>
    <font>
      <b/>
      <sz val="9"/>
      <color rgb="FF000000"/>
      <name val="Calibri"/>
      <family val="2"/>
      <charset val="204"/>
    </font>
    <font>
      <b/>
      <i/>
      <u/>
      <sz val="9"/>
      <color rgb="FFFF0000"/>
      <name val="Calibri"/>
      <family val="2"/>
      <charset val="204"/>
    </font>
    <font>
      <sz val="24"/>
      <color rgb="FFFF0000"/>
      <name val="Calibri"/>
      <family val="2"/>
      <charset val="204"/>
    </font>
    <font>
      <sz val="14"/>
      <color rgb="FFFF0000"/>
      <name val="Calibri"/>
      <family val="2"/>
      <charset val="204"/>
    </font>
    <font>
      <b/>
      <i/>
      <u/>
      <sz val="11"/>
      <color rgb="FF000000"/>
      <name val="Calibri"/>
      <family val="2"/>
      <charset val="204"/>
    </font>
    <font>
      <sz val="9"/>
      <name val="Calibri"/>
      <family val="2"/>
      <charset val="204"/>
    </font>
    <font>
      <sz val="11"/>
      <color rgb="FF00FFFF"/>
      <name val="Calibri"/>
      <family val="2"/>
      <charset val="204"/>
    </font>
    <font>
      <b/>
      <u/>
      <sz val="16"/>
      <color rgb="FF000000"/>
      <name val="Calibri"/>
      <family val="2"/>
      <charset val="204"/>
    </font>
    <font>
      <b/>
      <i/>
      <sz val="16"/>
      <color rgb="FF000000"/>
      <name val="Calibri"/>
      <family val="2"/>
      <charset val="204"/>
    </font>
    <font>
      <sz val="18"/>
      <name val="Calibri"/>
      <family val="2"/>
      <charset val="204"/>
    </font>
    <font>
      <sz val="16"/>
      <name val="Calibri"/>
      <family val="2"/>
      <charset val="204"/>
    </font>
    <font>
      <b/>
      <u/>
      <sz val="16"/>
      <name val="Calibri"/>
      <family val="2"/>
      <charset val="204"/>
    </font>
    <font>
      <sz val="14"/>
      <color rgb="FF000000"/>
      <name val="Calibri"/>
      <family val="2"/>
      <charset val="204"/>
    </font>
    <font>
      <sz val="18"/>
      <color rgb="FF000000"/>
      <name val="Calibri"/>
      <family val="2"/>
      <charset val="204"/>
    </font>
    <font>
      <sz val="16"/>
      <color rgb="FF000000"/>
      <name val="Calibri"/>
      <family val="2"/>
      <charset val="204"/>
    </font>
    <font>
      <b/>
      <sz val="14"/>
      <name val="Calibri"/>
      <family val="2"/>
      <charset val="204"/>
    </font>
    <font>
      <b/>
      <sz val="14"/>
      <color rgb="FF000000"/>
      <name val="Calibri"/>
      <family val="2"/>
      <charset val="204"/>
    </font>
    <font>
      <sz val="11"/>
      <color rgb="FFFFCCCC"/>
      <name val="Calibri"/>
      <family val="2"/>
      <charset val="204"/>
    </font>
    <font>
      <b/>
      <sz val="16"/>
      <color rgb="FF000000"/>
      <name val="Calibri"/>
      <family val="2"/>
      <charset val="204"/>
    </font>
  </fonts>
  <fills count="13">
    <fill>
      <patternFill patternType="none"/>
    </fill>
    <fill>
      <patternFill patternType="gray125"/>
    </fill>
    <fill>
      <patternFill patternType="solid">
        <fgColor rgb="FFDBEEF4"/>
        <bgColor rgb="FFEBF1DE"/>
      </patternFill>
    </fill>
    <fill>
      <patternFill patternType="solid">
        <fgColor rgb="FFF8F9BF"/>
        <bgColor rgb="FFEBF1DE"/>
      </patternFill>
    </fill>
    <fill>
      <patternFill patternType="solid">
        <fgColor rgb="FFFF0000"/>
        <bgColor rgb="FFC00000"/>
      </patternFill>
    </fill>
    <fill>
      <patternFill patternType="solid">
        <fgColor rgb="FFFFFFFF"/>
        <bgColor rgb="FFEBF1DE"/>
      </patternFill>
    </fill>
    <fill>
      <patternFill patternType="solid">
        <fgColor rgb="FF00FFFF"/>
        <bgColor rgb="FF00FFFF"/>
      </patternFill>
    </fill>
    <fill>
      <patternFill patternType="solid">
        <fgColor rgb="FFFDEADA"/>
        <bgColor rgb="FFEBF1DE"/>
      </patternFill>
    </fill>
    <fill>
      <patternFill patternType="solid">
        <fgColor rgb="FFFE989F"/>
        <bgColor rgb="FFFF9966"/>
      </patternFill>
    </fill>
    <fill>
      <patternFill patternType="solid">
        <fgColor rgb="FFFFFF99"/>
        <bgColor rgb="FFF8F9BF"/>
      </patternFill>
    </fill>
    <fill>
      <patternFill patternType="solid">
        <fgColor rgb="FFFF9966"/>
        <bgColor rgb="FFFE989F"/>
      </patternFill>
    </fill>
    <fill>
      <patternFill patternType="solid">
        <fgColor rgb="FF7CEC97"/>
        <bgColor rgb="FF33CCCC"/>
      </patternFill>
    </fill>
    <fill>
      <patternFill patternType="solid">
        <fgColor rgb="FFEBF1DE"/>
        <bgColor rgb="FFFDEADA"/>
      </patternFill>
    </fill>
  </fills>
  <borders count="39">
    <border>
      <left/>
      <right/>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diagonal/>
    </border>
    <border>
      <left/>
      <right style="medium">
        <color auto="1"/>
      </right>
      <top/>
      <bottom style="thin">
        <color auto="1"/>
      </bottom>
      <diagonal/>
    </border>
    <border>
      <left/>
      <right style="medium">
        <color auto="1"/>
      </right>
      <top/>
      <bottom style="medium">
        <color auto="1"/>
      </bottom>
      <diagonal/>
    </border>
  </borders>
  <cellStyleXfs count="1">
    <xf numFmtId="0" fontId="0" fillId="0" borderId="0"/>
  </cellStyleXfs>
  <cellXfs count="175">
    <xf numFmtId="0" fontId="0" fillId="0" borderId="0" xfId="0"/>
    <xf numFmtId="0" fontId="38" fillId="9" borderId="0" xfId="0" applyFont="1" applyFill="1" applyBorder="1" applyAlignment="1">
      <alignment horizontal="center"/>
    </xf>
    <xf numFmtId="0" fontId="35" fillId="4" borderId="0" xfId="0" applyFont="1" applyFill="1" applyBorder="1" applyAlignment="1">
      <alignment horizontal="center"/>
    </xf>
    <xf numFmtId="9" fontId="0" fillId="0" borderId="34" xfId="0" applyNumberFormat="1" applyFont="1" applyBorder="1" applyAlignment="1">
      <alignment horizontal="center"/>
    </xf>
    <xf numFmtId="0" fontId="35" fillId="0" borderId="36" xfId="0" applyFont="1" applyBorder="1" applyAlignment="1">
      <alignment horizontal="center"/>
    </xf>
    <xf numFmtId="0" fontId="0" fillId="0" borderId="34" xfId="0" applyFont="1" applyBorder="1" applyAlignment="1">
      <alignment horizontal="center"/>
    </xf>
    <xf numFmtId="0" fontId="0" fillId="0" borderId="23" xfId="0" applyBorder="1" applyAlignment="1">
      <alignment horizontal="center"/>
    </xf>
    <xf numFmtId="0" fontId="9" fillId="6" borderId="25" xfId="0" applyFont="1" applyFill="1" applyBorder="1" applyAlignment="1">
      <alignment horizontal="left"/>
    </xf>
    <xf numFmtId="0" fontId="0" fillId="0" borderId="9" xfId="0" applyBorder="1" applyAlignment="1">
      <alignment horizontal="center"/>
    </xf>
    <xf numFmtId="0" fontId="28" fillId="6" borderId="27" xfId="0" applyFont="1" applyFill="1" applyBorder="1" applyAlignment="1">
      <alignment horizontal="left"/>
    </xf>
    <xf numFmtId="0" fontId="9" fillId="6" borderId="9" xfId="0" applyFont="1" applyFill="1" applyBorder="1" applyAlignment="1">
      <alignment horizontal="left" vertical="center" wrapText="1"/>
    </xf>
    <xf numFmtId="0" fontId="9" fillId="6" borderId="9" xfId="0" applyFont="1" applyFill="1" applyBorder="1" applyAlignment="1">
      <alignment horizontal="left" vertical="center"/>
    </xf>
    <xf numFmtId="0" fontId="9" fillId="6" borderId="19" xfId="0" applyFont="1" applyFill="1" applyBorder="1" applyAlignment="1">
      <alignment horizontal="left" vertical="center"/>
    </xf>
    <xf numFmtId="0" fontId="4" fillId="0" borderId="0" xfId="0" applyFont="1" applyBorder="1" applyAlignment="1">
      <alignment horizontal="center" wrapText="1"/>
    </xf>
    <xf numFmtId="0" fontId="6" fillId="3" borderId="8" xfId="0" applyFont="1" applyFill="1" applyBorder="1" applyAlignment="1">
      <alignment horizontal="center" wrapText="1"/>
    </xf>
    <xf numFmtId="0" fontId="0" fillId="2" borderId="0" xfId="0" applyFill="1"/>
    <xf numFmtId="0" fontId="0" fillId="0" borderId="0" xfId="0"/>
    <xf numFmtId="0" fontId="1" fillId="3" borderId="1" xfId="0" applyFont="1" applyFill="1" applyBorder="1" applyAlignment="1">
      <alignment wrapText="1"/>
    </xf>
    <xf numFmtId="0" fontId="1" fillId="3" borderId="2" xfId="0" applyFont="1" applyFill="1" applyBorder="1" applyAlignment="1">
      <alignment wrapText="1"/>
    </xf>
    <xf numFmtId="0" fontId="2"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wrapText="1"/>
    </xf>
    <xf numFmtId="0" fontId="9" fillId="0" borderId="0" xfId="0" applyFont="1" applyBorder="1" applyAlignment="1">
      <alignment wrapText="1"/>
    </xf>
    <xf numFmtId="0" fontId="4" fillId="0" borderId="9" xfId="0" applyFont="1" applyBorder="1" applyAlignment="1">
      <alignment wrapText="1"/>
    </xf>
    <xf numFmtId="0" fontId="0" fillId="4" borderId="10" xfId="0" applyFont="1" applyFill="1" applyBorder="1" applyAlignment="1">
      <alignment wrapText="1"/>
    </xf>
    <xf numFmtId="164" fontId="11" fillId="5" borderId="11" xfId="0" applyNumberFormat="1" applyFont="1" applyFill="1" applyBorder="1" applyAlignment="1">
      <alignment horizontal="right" vertical="center"/>
    </xf>
    <xf numFmtId="164" fontId="0" fillId="0" borderId="12" xfId="0" applyNumberFormat="1" applyBorder="1" applyAlignment="1">
      <alignment horizontal="center" vertical="center"/>
    </xf>
    <xf numFmtId="0" fontId="0" fillId="6" borderId="12" xfId="0" applyFill="1" applyBorder="1"/>
    <xf numFmtId="0" fontId="0" fillId="4" borderId="12" xfId="0" applyFill="1" applyBorder="1"/>
    <xf numFmtId="165" fontId="0" fillId="0" borderId="12" xfId="0" applyNumberFormat="1" applyBorder="1" applyAlignment="1">
      <alignment horizontal="right"/>
    </xf>
    <xf numFmtId="0" fontId="0" fillId="6" borderId="13" xfId="0" applyFill="1" applyBorder="1"/>
    <xf numFmtId="0" fontId="0" fillId="4" borderId="14" xfId="0" applyFill="1" applyBorder="1"/>
    <xf numFmtId="165" fontId="0" fillId="0" borderId="12" xfId="0" applyNumberFormat="1" applyBorder="1"/>
    <xf numFmtId="164" fontId="0" fillId="0" borderId="8" xfId="0" applyNumberFormat="1" applyBorder="1"/>
    <xf numFmtId="164" fontId="0" fillId="4" borderId="8" xfId="0" applyNumberFormat="1" applyFill="1" applyBorder="1"/>
    <xf numFmtId="164" fontId="0" fillId="0" borderId="8" xfId="0" applyNumberFormat="1" applyFont="1" applyBorder="1" applyAlignment="1">
      <alignment wrapText="1"/>
    </xf>
    <xf numFmtId="0" fontId="0" fillId="0" borderId="12" xfId="0" applyFont="1" applyBorder="1" applyAlignment="1">
      <alignment wrapText="1"/>
    </xf>
    <xf numFmtId="0" fontId="2" fillId="0" borderId="9" xfId="0" applyFont="1" applyBorder="1" applyAlignment="1">
      <alignment wrapText="1"/>
    </xf>
    <xf numFmtId="0" fontId="14" fillId="0" borderId="15" xfId="0" applyFont="1" applyBorder="1"/>
    <xf numFmtId="0" fontId="10" fillId="4" borderId="16" xfId="0" applyFont="1" applyFill="1" applyBorder="1"/>
    <xf numFmtId="164" fontId="0" fillId="5" borderId="17" xfId="0" applyNumberFormat="1" applyFill="1" applyBorder="1" applyAlignment="1">
      <alignment horizontal="right" vertical="center"/>
    </xf>
    <xf numFmtId="0" fontId="0" fillId="6" borderId="18" xfId="0" applyFill="1" applyBorder="1"/>
    <xf numFmtId="0" fontId="0" fillId="4" borderId="15" xfId="0" applyFill="1" applyBorder="1"/>
    <xf numFmtId="165" fontId="0" fillId="0" borderId="9" xfId="0" applyNumberFormat="1" applyBorder="1"/>
    <xf numFmtId="0" fontId="0" fillId="6" borderId="9" xfId="0" applyFill="1" applyBorder="1"/>
    <xf numFmtId="0" fontId="0" fillId="0" borderId="9" xfId="0" applyFont="1" applyBorder="1" applyAlignment="1">
      <alignment wrapText="1"/>
    </xf>
    <xf numFmtId="0" fontId="0" fillId="7" borderId="0" xfId="0" applyFill="1"/>
    <xf numFmtId="0" fontId="14" fillId="5" borderId="15" xfId="0" applyFont="1" applyFill="1" applyBorder="1"/>
    <xf numFmtId="0" fontId="11" fillId="4" borderId="16" xfId="0" applyFont="1" applyFill="1" applyBorder="1"/>
    <xf numFmtId="164" fontId="0" fillId="0" borderId="17" xfId="0" applyNumberFormat="1" applyBorder="1" applyAlignment="1">
      <alignment horizontal="right" vertical="center"/>
    </xf>
    <xf numFmtId="0" fontId="0" fillId="6" borderId="0" xfId="0" applyFill="1"/>
    <xf numFmtId="0" fontId="10" fillId="5" borderId="15" xfId="0" applyFont="1" applyFill="1" applyBorder="1"/>
    <xf numFmtId="0" fontId="0" fillId="8" borderId="0" xfId="0" applyFill="1"/>
    <xf numFmtId="0" fontId="0" fillId="9" borderId="0" xfId="0" applyFill="1"/>
    <xf numFmtId="0" fontId="9" fillId="6" borderId="14" xfId="0" applyFont="1" applyFill="1" applyBorder="1"/>
    <xf numFmtId="0" fontId="9" fillId="4" borderId="8" xfId="0" applyFont="1" applyFill="1" applyBorder="1"/>
    <xf numFmtId="164" fontId="0" fillId="5" borderId="11" xfId="0" applyNumberFormat="1" applyFill="1" applyBorder="1" applyAlignment="1">
      <alignment horizontal="right" vertical="center"/>
    </xf>
    <xf numFmtId="0" fontId="16" fillId="5" borderId="15" xfId="0" applyFont="1" applyFill="1" applyBorder="1"/>
    <xf numFmtId="0" fontId="0" fillId="4" borderId="16" xfId="0" applyFill="1" applyBorder="1"/>
    <xf numFmtId="3" fontId="0" fillId="5" borderId="17" xfId="0" applyNumberFormat="1" applyFill="1" applyBorder="1" applyAlignment="1">
      <alignment horizontal="right" vertical="center"/>
    </xf>
    <xf numFmtId="165" fontId="0" fillId="0" borderId="9" xfId="0" applyNumberFormat="1" applyBorder="1" applyAlignment="1">
      <alignment horizontal="right"/>
    </xf>
    <xf numFmtId="0" fontId="18" fillId="5" borderId="15" xfId="0" applyFont="1" applyFill="1" applyBorder="1"/>
    <xf numFmtId="0" fontId="20" fillId="4" borderId="16" xfId="0" applyFont="1" applyFill="1" applyBorder="1"/>
    <xf numFmtId="0" fontId="21" fillId="5" borderId="14" xfId="0" applyFont="1" applyFill="1" applyBorder="1"/>
    <xf numFmtId="0" fontId="20" fillId="4" borderId="8" xfId="0" applyFont="1" applyFill="1" applyBorder="1"/>
    <xf numFmtId="0" fontId="16" fillId="3" borderId="14" xfId="0" applyFont="1" applyFill="1" applyBorder="1" applyAlignment="1"/>
    <xf numFmtId="0" fontId="0" fillId="4" borderId="8" xfId="0" applyFill="1" applyBorder="1" applyAlignment="1"/>
    <xf numFmtId="164" fontId="0" fillId="5" borderId="11" xfId="0" applyNumberFormat="1" applyFill="1" applyBorder="1" applyAlignment="1">
      <alignment horizontal="right"/>
    </xf>
    <xf numFmtId="164" fontId="0" fillId="0" borderId="12" xfId="0" applyNumberFormat="1" applyBorder="1" applyAlignment="1">
      <alignment horizontal="center"/>
    </xf>
    <xf numFmtId="0" fontId="0" fillId="6" borderId="12" xfId="0" applyFill="1" applyBorder="1" applyAlignment="1"/>
    <xf numFmtId="0" fontId="0" fillId="4" borderId="12" xfId="0" applyFill="1" applyBorder="1" applyAlignment="1"/>
    <xf numFmtId="0" fontId="0" fillId="6" borderId="13" xfId="0" applyFill="1" applyBorder="1" applyAlignment="1"/>
    <xf numFmtId="0" fontId="0" fillId="4" borderId="14" xfId="0" applyFill="1" applyBorder="1" applyAlignment="1"/>
    <xf numFmtId="165" fontId="0" fillId="0" borderId="12" xfId="0" applyNumberFormat="1" applyBorder="1" applyAlignment="1"/>
    <xf numFmtId="0" fontId="16" fillId="3" borderId="15" xfId="0" applyFont="1" applyFill="1" applyBorder="1"/>
    <xf numFmtId="164" fontId="0" fillId="5" borderId="17" xfId="0" applyNumberFormat="1" applyFill="1" applyBorder="1"/>
    <xf numFmtId="0" fontId="16" fillId="5" borderId="15" xfId="0" applyFont="1" applyFill="1" applyBorder="1" applyAlignment="1">
      <alignment wrapText="1"/>
    </xf>
    <xf numFmtId="0" fontId="0" fillId="4" borderId="20" xfId="0" applyFill="1" applyBorder="1"/>
    <xf numFmtId="0" fontId="25" fillId="5" borderId="21" xfId="0" applyFont="1" applyFill="1" applyBorder="1" applyAlignment="1">
      <alignment wrapText="1"/>
    </xf>
    <xf numFmtId="164" fontId="0" fillId="5" borderId="22" xfId="0" applyNumberFormat="1" applyFill="1" applyBorder="1" applyAlignment="1">
      <alignment horizontal="right" vertical="center"/>
    </xf>
    <xf numFmtId="164" fontId="0" fillId="0" borderId="23" xfId="0" applyNumberFormat="1" applyBorder="1" applyAlignment="1">
      <alignment horizontal="center" vertical="center"/>
    </xf>
    <xf numFmtId="0" fontId="0" fillId="6" borderId="23" xfId="0" applyFill="1" applyBorder="1"/>
    <xf numFmtId="0" fontId="0" fillId="4" borderId="23" xfId="0" applyFill="1" applyBorder="1"/>
    <xf numFmtId="0" fontId="0" fillId="6" borderId="24" xfId="0" applyFill="1" applyBorder="1"/>
    <xf numFmtId="0" fontId="0" fillId="4" borderId="21" xfId="0" applyFill="1" applyBorder="1"/>
    <xf numFmtId="165" fontId="0" fillId="0" borderId="25" xfId="0" applyNumberFormat="1" applyBorder="1"/>
    <xf numFmtId="0" fontId="0" fillId="6" borderId="25" xfId="0" applyFill="1" applyBorder="1"/>
    <xf numFmtId="164" fontId="10" fillId="5" borderId="17" xfId="0" applyNumberFormat="1" applyFont="1" applyFill="1" applyBorder="1"/>
    <xf numFmtId="0" fontId="0" fillId="10" borderId="0" xfId="0" applyFill="1"/>
    <xf numFmtId="0" fontId="11" fillId="5" borderId="15" xfId="0" applyFont="1" applyFill="1" applyBorder="1"/>
    <xf numFmtId="0" fontId="11" fillId="3" borderId="15" xfId="0" applyFont="1" applyFill="1" applyBorder="1"/>
    <xf numFmtId="0" fontId="0" fillId="0" borderId="0" xfId="0" applyAlignment="1">
      <alignment horizontal="center"/>
    </xf>
    <xf numFmtId="0" fontId="16" fillId="3" borderId="15" xfId="0" applyFont="1" applyFill="1" applyBorder="1" applyAlignment="1">
      <alignment vertical="top" wrapText="1"/>
    </xf>
    <xf numFmtId="0" fontId="0" fillId="4" borderId="16" xfId="0" applyFill="1" applyBorder="1" applyAlignment="1">
      <alignment vertical="top" wrapText="1"/>
    </xf>
    <xf numFmtId="0" fontId="0" fillId="11" borderId="0" xfId="0" applyFill="1"/>
    <xf numFmtId="164" fontId="11" fillId="5" borderId="17" xfId="0" applyNumberFormat="1" applyFont="1" applyFill="1" applyBorder="1" applyAlignment="1">
      <alignment horizontal="right" vertical="center"/>
    </xf>
    <xf numFmtId="164" fontId="0" fillId="0" borderId="17" xfId="0" applyNumberFormat="1" applyBorder="1"/>
    <xf numFmtId="164" fontId="0" fillId="5" borderId="17" xfId="0" applyNumberFormat="1" applyFont="1" applyFill="1" applyBorder="1"/>
    <xf numFmtId="0" fontId="0" fillId="6" borderId="18" xfId="0" applyFont="1" applyFill="1" applyBorder="1"/>
    <xf numFmtId="0" fontId="0" fillId="4" borderId="15" xfId="0" applyFont="1" applyFill="1" applyBorder="1"/>
    <xf numFmtId="0" fontId="28" fillId="6" borderId="15" xfId="0" applyFont="1" applyFill="1" applyBorder="1"/>
    <xf numFmtId="0" fontId="28" fillId="4" borderId="16" xfId="0" applyFont="1" applyFill="1" applyBorder="1"/>
    <xf numFmtId="0" fontId="16" fillId="4" borderId="16" xfId="0" applyFont="1" applyFill="1" applyBorder="1"/>
    <xf numFmtId="164" fontId="29" fillId="5" borderId="17" xfId="0" applyNumberFormat="1" applyFont="1" applyFill="1" applyBorder="1"/>
    <xf numFmtId="164" fontId="11" fillId="5" borderId="17" xfId="0" applyNumberFormat="1" applyFont="1" applyFill="1" applyBorder="1"/>
    <xf numFmtId="0" fontId="21" fillId="5" borderId="15" xfId="0" applyFont="1" applyFill="1" applyBorder="1"/>
    <xf numFmtId="164" fontId="11" fillId="0" borderId="17" xfId="0" applyNumberFormat="1" applyFont="1" applyBorder="1" applyAlignment="1">
      <alignment horizontal="right" vertical="center"/>
    </xf>
    <xf numFmtId="0" fontId="11" fillId="5" borderId="21" xfId="0" applyFont="1" applyFill="1" applyBorder="1"/>
    <xf numFmtId="0" fontId="16" fillId="3" borderId="15" xfId="0" applyFont="1" applyFill="1" applyBorder="1" applyAlignment="1">
      <alignment wrapText="1"/>
    </xf>
    <xf numFmtId="0" fontId="0" fillId="4" borderId="16" xfId="0" applyFill="1" applyBorder="1" applyAlignment="1">
      <alignment wrapText="1"/>
    </xf>
    <xf numFmtId="164" fontId="11" fillId="0" borderId="17" xfId="0" applyNumberFormat="1" applyFont="1" applyBorder="1"/>
    <xf numFmtId="0" fontId="16" fillId="5" borderId="15" xfId="0" applyFont="1" applyFill="1" applyBorder="1" applyAlignment="1">
      <alignment vertical="top" wrapText="1"/>
    </xf>
    <xf numFmtId="164" fontId="10" fillId="0" borderId="17" xfId="0" applyNumberFormat="1" applyFont="1" applyBorder="1"/>
    <xf numFmtId="0" fontId="11" fillId="5" borderId="15" xfId="0" applyFont="1" applyFill="1" applyBorder="1" applyAlignment="1">
      <alignment vertical="top" wrapText="1"/>
    </xf>
    <xf numFmtId="0" fontId="17" fillId="4" borderId="16" xfId="0" applyFont="1" applyFill="1" applyBorder="1" applyAlignment="1">
      <alignment vertical="top" wrapText="1"/>
    </xf>
    <xf numFmtId="0" fontId="11" fillId="5" borderId="15" xfId="0" applyFont="1" applyFill="1" applyBorder="1" applyAlignment="1">
      <alignment wrapText="1"/>
    </xf>
    <xf numFmtId="164" fontId="10" fillId="0" borderId="17" xfId="0" applyNumberFormat="1" applyFont="1" applyBorder="1" applyAlignment="1">
      <alignment horizontal="right" vertical="center"/>
    </xf>
    <xf numFmtId="0" fontId="11" fillId="12" borderId="17" xfId="0" applyFont="1" applyFill="1" applyBorder="1"/>
    <xf numFmtId="0" fontId="11" fillId="12" borderId="17" xfId="0" applyFont="1" applyFill="1" applyBorder="1" applyAlignment="1">
      <alignment wrapText="1"/>
    </xf>
    <xf numFmtId="0" fontId="11" fillId="12" borderId="22" xfId="0" applyFont="1" applyFill="1" applyBorder="1" applyAlignment="1">
      <alignment wrapText="1"/>
    </xf>
    <xf numFmtId="0" fontId="11" fillId="12" borderId="26" xfId="0" applyFont="1" applyFill="1" applyBorder="1" applyAlignment="1">
      <alignment wrapText="1"/>
    </xf>
    <xf numFmtId="0" fontId="11" fillId="12" borderId="20" xfId="0" applyFont="1" applyFill="1" applyBorder="1" applyAlignment="1">
      <alignment wrapText="1"/>
    </xf>
    <xf numFmtId="0" fontId="11" fillId="0" borderId="9" xfId="0" applyFont="1" applyBorder="1"/>
    <xf numFmtId="0" fontId="0" fillId="4" borderId="27" xfId="0" applyFill="1" applyBorder="1"/>
    <xf numFmtId="164" fontId="0" fillId="0" borderId="22" xfId="0" applyNumberFormat="1" applyBorder="1" applyAlignment="1">
      <alignment horizontal="right" vertical="center"/>
    </xf>
    <xf numFmtId="0" fontId="32" fillId="6" borderId="23" xfId="0" applyFont="1" applyFill="1" applyBorder="1"/>
    <xf numFmtId="0" fontId="32" fillId="4" borderId="23" xfId="0" applyFont="1" applyFill="1" applyBorder="1"/>
    <xf numFmtId="165" fontId="0" fillId="0" borderId="25" xfId="0" applyNumberFormat="1" applyBorder="1" applyAlignment="1">
      <alignment horizontal="right"/>
    </xf>
    <xf numFmtId="0" fontId="0" fillId="0" borderId="28" xfId="0" applyBorder="1"/>
    <xf numFmtId="0" fontId="0" fillId="4" borderId="29" xfId="0" applyFill="1" applyBorder="1"/>
    <xf numFmtId="0" fontId="0" fillId="0" borderId="30" xfId="0" applyBorder="1"/>
    <xf numFmtId="0" fontId="11" fillId="0" borderId="30" xfId="0" applyFont="1" applyBorder="1"/>
    <xf numFmtId="0" fontId="11" fillId="2" borderId="30" xfId="0" applyFont="1" applyFill="1" applyBorder="1"/>
    <xf numFmtId="0" fontId="11" fillId="4" borderId="30" xfId="0" applyFont="1" applyFill="1" applyBorder="1"/>
    <xf numFmtId="0" fontId="11" fillId="0" borderId="31" xfId="0" applyFont="1" applyBorder="1"/>
    <xf numFmtId="164" fontId="0" fillId="4" borderId="0" xfId="0" applyNumberFormat="1" applyFill="1" applyBorder="1"/>
    <xf numFmtId="164" fontId="33" fillId="4" borderId="32" xfId="0" applyNumberFormat="1" applyFont="1" applyFill="1" applyBorder="1" applyAlignment="1">
      <alignment horizontal="center" vertical="center"/>
    </xf>
    <xf numFmtId="0" fontId="34" fillId="4" borderId="33" xfId="0" applyFont="1" applyFill="1" applyBorder="1"/>
    <xf numFmtId="0" fontId="10" fillId="0" borderId="0" xfId="0" applyFont="1"/>
    <xf numFmtId="0" fontId="9" fillId="6" borderId="12" xfId="0" applyFont="1" applyFill="1" applyBorder="1"/>
    <xf numFmtId="0" fontId="9" fillId="4" borderId="12" xfId="0" applyFont="1" applyFill="1" applyBorder="1"/>
    <xf numFmtId="0" fontId="0" fillId="0" borderId="12" xfId="0" applyFont="1" applyBorder="1" applyAlignment="1">
      <alignment horizontal="center"/>
    </xf>
    <xf numFmtId="9" fontId="0" fillId="0" borderId="12" xfId="0" applyNumberFormat="1" applyFont="1" applyBorder="1" applyAlignment="1">
      <alignment horizontal="center"/>
    </xf>
    <xf numFmtId="9" fontId="0" fillId="4" borderId="14" xfId="0" applyNumberFormat="1" applyFont="1" applyFill="1" applyBorder="1" applyAlignment="1">
      <alignment horizontal="center"/>
    </xf>
    <xf numFmtId="0" fontId="0" fillId="0" borderId="35" xfId="0" applyFont="1" applyBorder="1" applyAlignment="1">
      <alignment horizontal="center"/>
    </xf>
    <xf numFmtId="0" fontId="0" fillId="4" borderId="35" xfId="0" applyFont="1" applyFill="1" applyBorder="1" applyAlignment="1">
      <alignment horizontal="center"/>
    </xf>
    <xf numFmtId="0" fontId="0" fillId="0" borderId="35" xfId="0" applyFont="1" applyBorder="1" applyAlignment="1"/>
    <xf numFmtId="0" fontId="35" fillId="0" borderId="0" xfId="0" applyFont="1" applyBorder="1" applyAlignment="1">
      <alignment horizontal="center"/>
    </xf>
    <xf numFmtId="0" fontId="35" fillId="4" borderId="0" xfId="0" applyFont="1" applyFill="1" applyBorder="1" applyAlignment="1">
      <alignment horizontal="center"/>
    </xf>
    <xf numFmtId="9" fontId="36" fillId="6" borderId="37" xfId="0" applyNumberFormat="1" applyFont="1" applyFill="1" applyBorder="1" applyAlignment="1">
      <alignment horizontal="center"/>
    </xf>
    <xf numFmtId="0" fontId="0" fillId="0" borderId="0" xfId="0" applyFont="1"/>
    <xf numFmtId="0" fontId="28" fillId="5" borderId="9" xfId="0" applyFont="1" applyFill="1" applyBorder="1"/>
    <xf numFmtId="0" fontId="28" fillId="4" borderId="9" xfId="0" applyFont="1" applyFill="1" applyBorder="1"/>
    <xf numFmtId="9" fontId="11" fillId="0" borderId="9" xfId="0" applyNumberFormat="1" applyFont="1" applyBorder="1"/>
    <xf numFmtId="9" fontId="11" fillId="2" borderId="9" xfId="0" applyNumberFormat="1" applyFont="1" applyFill="1" applyBorder="1"/>
    <xf numFmtId="9" fontId="11" fillId="4" borderId="14" xfId="0" applyNumberFormat="1" applyFont="1" applyFill="1" applyBorder="1"/>
    <xf numFmtId="9" fontId="11" fillId="2" borderId="15" xfId="0" applyNumberFormat="1" applyFont="1" applyFill="1" applyBorder="1" applyAlignment="1">
      <alignment horizontal="center"/>
    </xf>
    <xf numFmtId="9" fontId="11" fillId="4" borderId="15" xfId="0" applyNumberFormat="1" applyFont="1" applyFill="1" applyBorder="1" applyAlignment="1">
      <alignment horizontal="center"/>
    </xf>
    <xf numFmtId="0" fontId="11" fillId="0" borderId="15" xfId="0" applyFont="1" applyBorder="1" applyAlignment="1"/>
    <xf numFmtId="1" fontId="37" fillId="4" borderId="38" xfId="0" applyNumberFormat="1" applyFont="1" applyFill="1" applyBorder="1" applyAlignment="1">
      <alignment horizontal="center" vertical="center"/>
    </xf>
    <xf numFmtId="0" fontId="0" fillId="0" borderId="0" xfId="0" applyFont="1" applyBorder="1" applyAlignment="1"/>
    <xf numFmtId="0" fontId="43" fillId="0" borderId="0" xfId="0" applyFont="1"/>
    <xf numFmtId="0" fontId="0" fillId="0" borderId="0" xfId="0" applyAlignment="1">
      <alignment vertical="center" wrapText="1"/>
    </xf>
    <xf numFmtId="0" fontId="39" fillId="6" borderId="0" xfId="0" applyFont="1" applyFill="1" applyBorder="1" applyAlignment="1">
      <alignment horizontal="center" wrapText="1"/>
    </xf>
    <xf numFmtId="0" fontId="40" fillId="9" borderId="19" xfId="0" applyFont="1" applyFill="1" applyBorder="1" applyAlignment="1">
      <alignment horizontal="center"/>
    </xf>
    <xf numFmtId="0" fontId="28" fillId="6" borderId="0" xfId="0" applyFont="1" applyFill="1" applyBorder="1" applyAlignment="1">
      <alignment horizontal="center"/>
    </xf>
    <xf numFmtId="0" fontId="44" fillId="5" borderId="19" xfId="0" applyFon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8F9BF"/>
      <rgbColor rgb="FFDBEEF4"/>
      <rgbColor rgb="FF660066"/>
      <rgbColor rgb="FFFF9966"/>
      <rgbColor rgb="FF0066CC"/>
      <rgbColor rgb="FFCCCCFF"/>
      <rgbColor rgb="FF000080"/>
      <rgbColor rgb="FFFF00FF"/>
      <rgbColor rgb="FFFFFF00"/>
      <rgbColor rgb="FF00FFFF"/>
      <rgbColor rgb="FF800080"/>
      <rgbColor rgb="FF800000"/>
      <rgbColor rgb="FF008080"/>
      <rgbColor rgb="FF0000FF"/>
      <rgbColor rgb="FF00CCFF"/>
      <rgbColor rgb="FFFDEADA"/>
      <rgbColor rgb="FFEBF1DE"/>
      <rgbColor rgb="FFFFFF99"/>
      <rgbColor rgb="FF7CEC97"/>
      <rgbColor rgb="FFFE989F"/>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495360</xdr:colOff>
      <xdr:row>1</xdr:row>
      <xdr:rowOff>76680</xdr:rowOff>
    </xdr:from>
    <xdr:to>
      <xdr:col>16</xdr:col>
      <xdr:colOff>410040</xdr:colOff>
      <xdr:row>2</xdr:row>
      <xdr:rowOff>485280</xdr:rowOff>
    </xdr:to>
    <xdr:pic>
      <xdr:nvPicPr>
        <xdr:cNvPr id="2" name="Рисунок 1" descr="C:\Users\USER\Pictures\лесные ягоды.jpg"/>
        <xdr:cNvPicPr/>
      </xdr:nvPicPr>
      <xdr:blipFill>
        <a:blip xmlns:r="http://schemas.openxmlformats.org/officeDocument/2006/relationships" r:embed="rId1"/>
        <a:srcRect t="8604" b="2020"/>
        <a:stretch/>
      </xdr:blipFill>
      <xdr:spPr>
        <a:xfrm rot="5400000">
          <a:off x="11276640" y="310680"/>
          <a:ext cx="1103760" cy="1758960"/>
        </a:xfrm>
        <a:prstGeom prst="rect">
          <a:avLst/>
        </a:prstGeom>
        <a:ln w="0">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109"/>
  <sheetViews>
    <sheetView tabSelected="1" zoomScaleNormal="100" workbookViewId="0">
      <pane ySplit="1" topLeftCell="A37" activePane="bottomLeft" state="frozen"/>
      <selection pane="bottomLeft" activeCell="A49" sqref="A49"/>
    </sheetView>
  </sheetViews>
  <sheetFormatPr defaultColWidth="8.6640625" defaultRowHeight="14.4"/>
  <cols>
    <col min="1" max="1" width="98" customWidth="1"/>
    <col min="2" max="2" width="0.33203125" customWidth="1"/>
    <col min="3" max="3" width="7.109375" customWidth="1"/>
    <col min="4" max="4" width="8.44140625" customWidth="1"/>
    <col min="5" max="5" width="6.88671875" style="15" customWidth="1"/>
    <col min="6" max="6" width="0.33203125" style="15" customWidth="1"/>
    <col min="7" max="7" width="6.109375" customWidth="1"/>
    <col min="8" max="8" width="6" customWidth="1"/>
    <col min="9" max="9" width="6.88671875" style="15" customWidth="1"/>
    <col min="10" max="10" width="0.33203125" style="15" customWidth="1"/>
    <col min="11" max="11" width="7.88671875" customWidth="1"/>
    <col min="12" max="12" width="7.44140625" customWidth="1"/>
    <col min="13" max="13" width="8.33203125" style="15" customWidth="1"/>
    <col min="14" max="14" width="4.109375" hidden="1" customWidth="1"/>
    <col min="15" max="15" width="0.44140625" customWidth="1"/>
    <col min="16" max="16" width="10" customWidth="1"/>
    <col min="17" max="17" width="6.109375" customWidth="1"/>
    <col min="18" max="172" width="9.109375" style="16" customWidth="1"/>
  </cols>
  <sheetData>
    <row r="1" spans="1:172" s="29" customFormat="1" ht="44.25" customHeight="1">
      <c r="A1" s="17" t="s">
        <v>0</v>
      </c>
      <c r="B1" s="18"/>
      <c r="C1" s="19" t="s">
        <v>1</v>
      </c>
      <c r="D1" s="20" t="s">
        <v>2</v>
      </c>
      <c r="E1" s="21" t="s">
        <v>3</v>
      </c>
      <c r="F1" s="21"/>
      <c r="G1" s="22" t="s">
        <v>4</v>
      </c>
      <c r="H1" s="20" t="s">
        <v>2</v>
      </c>
      <c r="I1" s="23" t="s">
        <v>5</v>
      </c>
      <c r="J1" s="24"/>
      <c r="K1" s="22" t="s">
        <v>6</v>
      </c>
      <c r="L1" s="20" t="s">
        <v>2</v>
      </c>
      <c r="M1" s="25" t="s">
        <v>7</v>
      </c>
      <c r="N1" s="26" t="s">
        <v>8</v>
      </c>
      <c r="O1" s="27"/>
      <c r="P1" s="27" t="s">
        <v>9</v>
      </c>
      <c r="Q1" s="27" t="s">
        <v>10</v>
      </c>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row>
    <row r="2" spans="1:172" s="28" customFormat="1" ht="54.75" customHeight="1">
      <c r="A2" s="14" t="s">
        <v>93</v>
      </c>
      <c r="B2" s="14"/>
      <c r="C2" s="14"/>
      <c r="D2" s="14"/>
      <c r="E2" s="14"/>
      <c r="F2" s="14"/>
      <c r="G2" s="14"/>
      <c r="H2" s="14"/>
      <c r="I2" s="14"/>
      <c r="J2" s="14"/>
      <c r="K2" s="14"/>
      <c r="L2" s="14"/>
      <c r="M2" s="30"/>
      <c r="N2" s="30"/>
      <c r="O2" s="30"/>
      <c r="P2" s="30"/>
      <c r="Q2" s="30"/>
    </row>
    <row r="3" spans="1:172" s="28" customFormat="1" ht="73.5" customHeight="1">
      <c r="A3" s="14"/>
      <c r="B3" s="14"/>
      <c r="C3" s="14"/>
      <c r="D3" s="14"/>
      <c r="E3" s="14"/>
      <c r="F3" s="14"/>
      <c r="G3" s="14"/>
      <c r="H3" s="14"/>
      <c r="I3" s="14"/>
      <c r="J3" s="14"/>
      <c r="K3" s="14"/>
      <c r="L3" s="14"/>
      <c r="M3" s="13" t="s">
        <v>11</v>
      </c>
      <c r="N3" s="13"/>
      <c r="O3" s="13"/>
      <c r="P3" s="13"/>
      <c r="Q3" s="13"/>
    </row>
    <row r="4" spans="1:172" s="29" customFormat="1" ht="17.25" customHeight="1">
      <c r="A4" s="31" t="s">
        <v>94</v>
      </c>
      <c r="B4" s="32"/>
      <c r="C4" s="33">
        <v>85</v>
      </c>
      <c r="D4" s="34">
        <f t="shared" ref="D4:D10" si="0">C4-C4*$P$99</f>
        <v>80.75</v>
      </c>
      <c r="E4" s="35"/>
      <c r="F4" s="36"/>
      <c r="G4" s="37">
        <f t="shared" ref="G4:G10" si="1">C4*2-20</f>
        <v>150</v>
      </c>
      <c r="H4" s="34">
        <f t="shared" ref="H4:H10" si="2">G4-G4*$P$99</f>
        <v>142.5</v>
      </c>
      <c r="I4" s="38"/>
      <c r="J4" s="39"/>
      <c r="K4" s="40"/>
      <c r="L4" s="34"/>
      <c r="M4" s="35"/>
      <c r="N4" s="41">
        <f t="shared" ref="N4:N10" si="3">C4*E4+G4*I4+K4*M4</f>
        <v>0</v>
      </c>
      <c r="O4" s="42"/>
      <c r="P4" s="43">
        <f t="shared" ref="P4:P10" si="4">D4*E4+H4*I4+L4*M4</f>
        <v>0</v>
      </c>
      <c r="Q4" s="44">
        <f t="shared" ref="Q4:Q10" si="5">E4*0.05+I4*0.1+M4</f>
        <v>0</v>
      </c>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row>
    <row r="5" spans="1:172" s="29" customFormat="1" ht="52.2">
      <c r="A5" s="45" t="s">
        <v>95</v>
      </c>
      <c r="B5" s="32"/>
      <c r="C5" s="33">
        <v>70</v>
      </c>
      <c r="D5" s="34">
        <f t="shared" si="0"/>
        <v>66.5</v>
      </c>
      <c r="E5" s="35"/>
      <c r="F5" s="36"/>
      <c r="G5" s="37">
        <f t="shared" si="1"/>
        <v>120</v>
      </c>
      <c r="H5" s="34">
        <f t="shared" si="2"/>
        <v>114</v>
      </c>
      <c r="I5" s="38"/>
      <c r="J5" s="39"/>
      <c r="K5" s="40">
        <f t="shared" ref="K5:K10" si="6">(C5-17)*20</f>
        <v>1060</v>
      </c>
      <c r="L5" s="34">
        <f t="shared" ref="L5:L10" si="7">K5-K5*$P$99</f>
        <v>1007</v>
      </c>
      <c r="M5" s="35"/>
      <c r="N5" s="41">
        <f t="shared" si="3"/>
        <v>0</v>
      </c>
      <c r="O5" s="42"/>
      <c r="P5" s="43">
        <f t="shared" si="4"/>
        <v>0</v>
      </c>
      <c r="Q5" s="44">
        <f t="shared" si="5"/>
        <v>0</v>
      </c>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row>
    <row r="6" spans="1:172" s="54" customFormat="1" ht="14.1" customHeight="1">
      <c r="A6" s="46" t="s">
        <v>96</v>
      </c>
      <c r="B6" s="47"/>
      <c r="C6" s="48">
        <v>75</v>
      </c>
      <c r="D6" s="34">
        <f t="shared" si="0"/>
        <v>71.25</v>
      </c>
      <c r="E6" s="35"/>
      <c r="F6" s="36"/>
      <c r="G6" s="37">
        <f t="shared" si="1"/>
        <v>130</v>
      </c>
      <c r="H6" s="34">
        <f t="shared" si="2"/>
        <v>123.5</v>
      </c>
      <c r="I6" s="49"/>
      <c r="J6" s="50"/>
      <c r="K6" s="51">
        <f t="shared" si="6"/>
        <v>1160</v>
      </c>
      <c r="L6" s="34">
        <f t="shared" si="7"/>
        <v>1102</v>
      </c>
      <c r="M6" s="52"/>
      <c r="N6" s="41">
        <f t="shared" si="3"/>
        <v>0</v>
      </c>
      <c r="O6" s="42"/>
      <c r="P6" s="43">
        <f t="shared" si="4"/>
        <v>0</v>
      </c>
      <c r="Q6" s="53">
        <f t="shared" si="5"/>
        <v>0</v>
      </c>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row>
    <row r="7" spans="1:172" s="54" customFormat="1" ht="14.1" customHeight="1">
      <c r="A7" s="55" t="s">
        <v>12</v>
      </c>
      <c r="B7" s="56"/>
      <c r="C7" s="48">
        <v>70</v>
      </c>
      <c r="D7" s="34">
        <f t="shared" si="0"/>
        <v>66.5</v>
      </c>
      <c r="E7" s="35"/>
      <c r="F7" s="36"/>
      <c r="G7" s="37">
        <f t="shared" si="1"/>
        <v>120</v>
      </c>
      <c r="H7" s="34">
        <f t="shared" si="2"/>
        <v>114</v>
      </c>
      <c r="I7" s="49"/>
      <c r="J7" s="50"/>
      <c r="K7" s="51">
        <f t="shared" si="6"/>
        <v>1060</v>
      </c>
      <c r="L7" s="34">
        <f t="shared" si="7"/>
        <v>1007</v>
      </c>
      <c r="M7" s="52"/>
      <c r="N7" s="41">
        <f t="shared" si="3"/>
        <v>0</v>
      </c>
      <c r="O7" s="42"/>
      <c r="P7" s="43">
        <f t="shared" si="4"/>
        <v>0</v>
      </c>
      <c r="Q7" s="53">
        <f t="shared" si="5"/>
        <v>0</v>
      </c>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row>
    <row r="8" spans="1:172" s="54" customFormat="1" ht="14.1" customHeight="1">
      <c r="A8" s="55" t="s">
        <v>13</v>
      </c>
      <c r="B8" s="56"/>
      <c r="C8" s="48">
        <v>75</v>
      </c>
      <c r="D8" s="34">
        <f t="shared" si="0"/>
        <v>71.25</v>
      </c>
      <c r="E8" s="35"/>
      <c r="F8" s="36"/>
      <c r="G8" s="37">
        <f t="shared" si="1"/>
        <v>130</v>
      </c>
      <c r="H8" s="34">
        <f t="shared" si="2"/>
        <v>123.5</v>
      </c>
      <c r="I8" s="49"/>
      <c r="J8" s="50"/>
      <c r="K8" s="51">
        <f t="shared" si="6"/>
        <v>1160</v>
      </c>
      <c r="L8" s="34">
        <f t="shared" si="7"/>
        <v>1102</v>
      </c>
      <c r="M8" s="52"/>
      <c r="N8" s="41">
        <f t="shared" si="3"/>
        <v>0</v>
      </c>
      <c r="O8" s="42"/>
      <c r="P8" s="43">
        <f t="shared" si="4"/>
        <v>0</v>
      </c>
      <c r="Q8" s="53">
        <f t="shared" si="5"/>
        <v>0</v>
      </c>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row>
    <row r="9" spans="1:172" s="58" customFormat="1" ht="14.1" customHeight="1">
      <c r="A9" s="55" t="s">
        <v>14</v>
      </c>
      <c r="B9" s="56"/>
      <c r="C9" s="57">
        <v>90</v>
      </c>
      <c r="D9" s="34">
        <f t="shared" si="0"/>
        <v>85.5</v>
      </c>
      <c r="E9" s="35"/>
      <c r="F9" s="36"/>
      <c r="G9" s="37">
        <f t="shared" si="1"/>
        <v>160</v>
      </c>
      <c r="H9" s="34">
        <f t="shared" si="2"/>
        <v>152</v>
      </c>
      <c r="I9" s="49"/>
      <c r="J9" s="50"/>
      <c r="K9" s="51">
        <f t="shared" si="6"/>
        <v>1460</v>
      </c>
      <c r="L9" s="34">
        <f t="shared" si="7"/>
        <v>1387</v>
      </c>
      <c r="M9" s="52"/>
      <c r="N9" s="41">
        <f t="shared" si="3"/>
        <v>0</v>
      </c>
      <c r="O9" s="42"/>
      <c r="P9" s="43">
        <f t="shared" si="4"/>
        <v>0</v>
      </c>
      <c r="Q9" s="53">
        <f t="shared" si="5"/>
        <v>0</v>
      </c>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row>
    <row r="10" spans="1:172" s="60" customFormat="1" ht="14.1" customHeight="1">
      <c r="A10" s="59" t="s">
        <v>15</v>
      </c>
      <c r="B10" s="56"/>
      <c r="C10" s="57">
        <v>85</v>
      </c>
      <c r="D10" s="34">
        <f t="shared" si="0"/>
        <v>80.75</v>
      </c>
      <c r="E10" s="35"/>
      <c r="F10" s="36"/>
      <c r="G10" s="37">
        <f t="shared" si="1"/>
        <v>150</v>
      </c>
      <c r="H10" s="34">
        <f t="shared" si="2"/>
        <v>142.5</v>
      </c>
      <c r="I10" s="49"/>
      <c r="J10" s="50"/>
      <c r="K10" s="51">
        <f t="shared" si="6"/>
        <v>1360</v>
      </c>
      <c r="L10" s="34">
        <f t="shared" si="7"/>
        <v>1292</v>
      </c>
      <c r="M10" s="52"/>
      <c r="N10" s="41">
        <f t="shared" si="3"/>
        <v>0</v>
      </c>
      <c r="O10" s="42"/>
      <c r="P10" s="43">
        <f t="shared" si="4"/>
        <v>0</v>
      </c>
      <c r="Q10" s="53">
        <f t="shared" si="5"/>
        <v>0</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row>
    <row r="11" spans="1:172" s="61" customFormat="1" ht="27.75" customHeight="1">
      <c r="A11" s="12" t="s">
        <v>16</v>
      </c>
      <c r="B11" s="12"/>
      <c r="C11" s="12"/>
      <c r="D11" s="12"/>
      <c r="E11" s="12"/>
      <c r="F11" s="12"/>
      <c r="G11" s="12"/>
      <c r="H11" s="12"/>
      <c r="I11" s="12"/>
      <c r="J11" s="12"/>
      <c r="K11" s="12"/>
      <c r="L11" s="12"/>
      <c r="M11" s="12"/>
      <c r="N11" s="12"/>
      <c r="O11" s="12"/>
      <c r="P11" s="12"/>
      <c r="Q11" s="12"/>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row>
    <row r="12" spans="1:172" s="61" customFormat="1" ht="27.75" hidden="1" customHeight="1">
      <c r="A12" s="62"/>
      <c r="B12" s="63"/>
      <c r="C12" s="64"/>
      <c r="D12" s="34"/>
      <c r="E12" s="35"/>
      <c r="F12" s="36"/>
      <c r="G12" s="37"/>
      <c r="H12" s="34"/>
      <c r="I12" s="38"/>
      <c r="J12" s="39"/>
      <c r="K12" s="40"/>
      <c r="L12" s="34"/>
      <c r="M12" s="35"/>
      <c r="N12" s="41">
        <f t="shared" ref="N12:N42" si="8">C12*E12+G12*I12+K12*M12</f>
        <v>0</v>
      </c>
      <c r="O12" s="42"/>
      <c r="P12" s="43">
        <f t="shared" ref="P12:P42" si="9">D12*E12+H12*I12+L12*M12</f>
        <v>0</v>
      </c>
      <c r="Q12" s="44"/>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row>
    <row r="13" spans="1:172" s="54" customFormat="1" ht="14.1" customHeight="1">
      <c r="A13" s="65" t="s">
        <v>17</v>
      </c>
      <c r="B13" s="66"/>
      <c r="C13" s="67">
        <v>125</v>
      </c>
      <c r="D13" s="34">
        <f t="shared" ref="D13:D36" si="10">C13-C13*$P$99</f>
        <v>118.75</v>
      </c>
      <c r="E13" s="35"/>
      <c r="F13" s="36"/>
      <c r="G13" s="68">
        <f t="shared" ref="G13:G36" si="11">C13*2-20</f>
        <v>230</v>
      </c>
      <c r="H13" s="34">
        <f t="shared" ref="H13:H29" si="12">G13-G13*$P$99</f>
        <v>218.5</v>
      </c>
      <c r="I13" s="49"/>
      <c r="J13" s="50"/>
      <c r="K13" s="51">
        <f t="shared" ref="K13:K36" si="13">(C13-17)*20</f>
        <v>2160</v>
      </c>
      <c r="L13" s="34">
        <f t="shared" ref="L13:L36" si="14">K13-K13*$P$99</f>
        <v>2052</v>
      </c>
      <c r="M13" s="52"/>
      <c r="N13" s="41">
        <f t="shared" si="8"/>
        <v>0</v>
      </c>
      <c r="O13" s="42"/>
      <c r="P13" s="43">
        <f t="shared" si="9"/>
        <v>0</v>
      </c>
      <c r="Q13" s="53">
        <f t="shared" ref="Q13:Q36" si="15">E13*0.05+I13*0.1+M13</f>
        <v>0</v>
      </c>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row>
    <row r="14" spans="1:172" s="54" customFormat="1" ht="14.1" customHeight="1">
      <c r="A14" s="69" t="s">
        <v>18</v>
      </c>
      <c r="B14" s="70"/>
      <c r="C14" s="67">
        <v>148</v>
      </c>
      <c r="D14" s="34">
        <f t="shared" si="10"/>
        <v>140.6</v>
      </c>
      <c r="E14" s="35"/>
      <c r="F14" s="36"/>
      <c r="G14" s="68">
        <f t="shared" si="11"/>
        <v>276</v>
      </c>
      <c r="H14" s="34">
        <f t="shared" si="12"/>
        <v>262.2</v>
      </c>
      <c r="I14" s="49"/>
      <c r="J14" s="50"/>
      <c r="K14" s="51">
        <f t="shared" si="13"/>
        <v>2620</v>
      </c>
      <c r="L14" s="34">
        <f t="shared" si="14"/>
        <v>2489</v>
      </c>
      <c r="M14" s="52"/>
      <c r="N14" s="41">
        <f t="shared" si="8"/>
        <v>0</v>
      </c>
      <c r="O14" s="42"/>
      <c r="P14" s="43">
        <f t="shared" si="9"/>
        <v>0</v>
      </c>
      <c r="Q14" s="53">
        <f t="shared" si="15"/>
        <v>0</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row>
    <row r="15" spans="1:172" s="54" customFormat="1" ht="14.1" customHeight="1">
      <c r="A15" s="71" t="s">
        <v>97</v>
      </c>
      <c r="B15" s="72"/>
      <c r="C15" s="67">
        <v>148</v>
      </c>
      <c r="D15" s="34">
        <f t="shared" si="10"/>
        <v>140.6</v>
      </c>
      <c r="E15" s="35"/>
      <c r="F15" s="36"/>
      <c r="G15" s="68">
        <f t="shared" si="11"/>
        <v>276</v>
      </c>
      <c r="H15" s="34">
        <f t="shared" si="12"/>
        <v>262.2</v>
      </c>
      <c r="I15" s="49"/>
      <c r="J15" s="50"/>
      <c r="K15" s="51">
        <f t="shared" si="13"/>
        <v>2620</v>
      </c>
      <c r="L15" s="34">
        <f t="shared" si="14"/>
        <v>2489</v>
      </c>
      <c r="M15" s="52"/>
      <c r="N15" s="41">
        <f t="shared" si="8"/>
        <v>0</v>
      </c>
      <c r="O15" s="42"/>
      <c r="P15" s="43">
        <f t="shared" si="9"/>
        <v>0</v>
      </c>
      <c r="Q15" s="53">
        <f t="shared" si="15"/>
        <v>0</v>
      </c>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row>
    <row r="16" spans="1:172" s="54" customFormat="1" ht="14.1" customHeight="1">
      <c r="A16" s="71" t="s">
        <v>98</v>
      </c>
      <c r="B16" s="72"/>
      <c r="C16" s="67">
        <v>125</v>
      </c>
      <c r="D16" s="34">
        <f t="shared" si="10"/>
        <v>118.75</v>
      </c>
      <c r="E16" s="35"/>
      <c r="F16" s="36"/>
      <c r="G16" s="68">
        <f t="shared" si="11"/>
        <v>230</v>
      </c>
      <c r="H16" s="34">
        <f t="shared" si="12"/>
        <v>218.5</v>
      </c>
      <c r="I16" s="49"/>
      <c r="J16" s="50"/>
      <c r="K16" s="51">
        <f t="shared" si="13"/>
        <v>2160</v>
      </c>
      <c r="L16" s="34">
        <f t="shared" si="14"/>
        <v>2052</v>
      </c>
      <c r="M16" s="52"/>
      <c r="N16" s="41">
        <f t="shared" si="8"/>
        <v>0</v>
      </c>
      <c r="O16" s="42"/>
      <c r="P16" s="43">
        <f t="shared" si="9"/>
        <v>0</v>
      </c>
      <c r="Q16" s="53">
        <f t="shared" si="15"/>
        <v>0</v>
      </c>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row>
    <row r="17" spans="1:172" s="54" customFormat="1" ht="14.1" customHeight="1">
      <c r="A17" s="71" t="s">
        <v>99</v>
      </c>
      <c r="B17" s="72"/>
      <c r="C17" s="67">
        <v>125</v>
      </c>
      <c r="D17" s="34">
        <f t="shared" si="10"/>
        <v>118.75</v>
      </c>
      <c r="E17" s="35"/>
      <c r="F17" s="36"/>
      <c r="G17" s="68">
        <f t="shared" si="11"/>
        <v>230</v>
      </c>
      <c r="H17" s="34">
        <f t="shared" si="12"/>
        <v>218.5</v>
      </c>
      <c r="I17" s="49"/>
      <c r="J17" s="50"/>
      <c r="K17" s="51">
        <f t="shared" si="13"/>
        <v>2160</v>
      </c>
      <c r="L17" s="34">
        <f t="shared" si="14"/>
        <v>2052</v>
      </c>
      <c r="M17" s="52"/>
      <c r="N17" s="41">
        <f t="shared" si="8"/>
        <v>0</v>
      </c>
      <c r="O17" s="42"/>
      <c r="P17" s="43">
        <f t="shared" si="9"/>
        <v>0</v>
      </c>
      <c r="Q17" s="53">
        <f t="shared" si="15"/>
        <v>0</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row>
    <row r="18" spans="1:172" s="54" customFormat="1" ht="12.75" customHeight="1">
      <c r="A18" s="73" t="s">
        <v>100</v>
      </c>
      <c r="B18" s="74"/>
      <c r="C18" s="75">
        <v>85</v>
      </c>
      <c r="D18" s="76">
        <f t="shared" si="10"/>
        <v>80.75</v>
      </c>
      <c r="E18" s="77"/>
      <c r="F18" s="78"/>
      <c r="G18" s="68">
        <f t="shared" si="11"/>
        <v>150</v>
      </c>
      <c r="H18" s="76">
        <f t="shared" si="12"/>
        <v>142.5</v>
      </c>
      <c r="I18" s="79"/>
      <c r="J18" s="80"/>
      <c r="K18" s="81">
        <f t="shared" si="13"/>
        <v>1360</v>
      </c>
      <c r="L18" s="76">
        <f t="shared" si="14"/>
        <v>1292</v>
      </c>
      <c r="M18" s="77"/>
      <c r="N18" s="41">
        <f t="shared" si="8"/>
        <v>0</v>
      </c>
      <c r="O18" s="42"/>
      <c r="P18" s="43">
        <f t="shared" si="9"/>
        <v>0</v>
      </c>
      <c r="Q18" s="53">
        <f t="shared" si="15"/>
        <v>0</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row>
    <row r="19" spans="1:172" s="54" customFormat="1" ht="14.1" customHeight="1">
      <c r="A19" s="82" t="s">
        <v>118</v>
      </c>
      <c r="B19" s="66"/>
      <c r="C19" s="48">
        <v>85</v>
      </c>
      <c r="D19" s="34">
        <f t="shared" si="10"/>
        <v>80.75</v>
      </c>
      <c r="E19" s="35"/>
      <c r="F19" s="36"/>
      <c r="G19" s="68">
        <f t="shared" si="11"/>
        <v>150</v>
      </c>
      <c r="H19" s="34">
        <f t="shared" si="12"/>
        <v>142.5</v>
      </c>
      <c r="I19" s="49"/>
      <c r="J19" s="50"/>
      <c r="K19" s="51">
        <f t="shared" si="13"/>
        <v>1360</v>
      </c>
      <c r="L19" s="34">
        <f t="shared" si="14"/>
        <v>1292</v>
      </c>
      <c r="M19" s="52"/>
      <c r="N19" s="41">
        <f t="shared" si="8"/>
        <v>0</v>
      </c>
      <c r="O19" s="42"/>
      <c r="P19" s="43">
        <f t="shared" si="9"/>
        <v>0</v>
      </c>
      <c r="Q19" s="53">
        <f t="shared" si="15"/>
        <v>0</v>
      </c>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row>
    <row r="20" spans="1:172" s="60" customFormat="1" ht="14.1" customHeight="1">
      <c r="A20" s="65" t="s">
        <v>19</v>
      </c>
      <c r="B20" s="66"/>
      <c r="C20" s="83">
        <v>85</v>
      </c>
      <c r="D20" s="34">
        <f t="shared" si="10"/>
        <v>80.75</v>
      </c>
      <c r="E20" s="35"/>
      <c r="F20" s="36"/>
      <c r="G20" s="68">
        <f t="shared" si="11"/>
        <v>150</v>
      </c>
      <c r="H20" s="34">
        <f t="shared" si="12"/>
        <v>142.5</v>
      </c>
      <c r="I20" s="49"/>
      <c r="J20" s="50"/>
      <c r="K20" s="51">
        <f t="shared" si="13"/>
        <v>1360</v>
      </c>
      <c r="L20" s="34">
        <f t="shared" si="14"/>
        <v>1292</v>
      </c>
      <c r="M20" s="52"/>
      <c r="N20" s="41">
        <f t="shared" si="8"/>
        <v>0</v>
      </c>
      <c r="O20" s="42"/>
      <c r="P20" s="43">
        <f t="shared" si="9"/>
        <v>0</v>
      </c>
      <c r="Q20" s="53">
        <f t="shared" si="15"/>
        <v>0</v>
      </c>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row>
    <row r="21" spans="1:172" s="60" customFormat="1" ht="14.1" customHeight="1">
      <c r="A21" s="84" t="s">
        <v>119</v>
      </c>
      <c r="B21" s="85"/>
      <c r="C21" s="48">
        <v>85</v>
      </c>
      <c r="D21" s="34">
        <f t="shared" si="10"/>
        <v>80.75</v>
      </c>
      <c r="E21" s="35"/>
      <c r="F21" s="36"/>
      <c r="G21" s="68">
        <f t="shared" si="11"/>
        <v>150</v>
      </c>
      <c r="H21" s="34">
        <f t="shared" si="12"/>
        <v>142.5</v>
      </c>
      <c r="I21" s="49"/>
      <c r="J21" s="50"/>
      <c r="K21" s="51">
        <f t="shared" si="13"/>
        <v>1360</v>
      </c>
      <c r="L21" s="34">
        <f t="shared" si="14"/>
        <v>1292</v>
      </c>
      <c r="M21" s="52"/>
      <c r="N21" s="41">
        <f t="shared" si="8"/>
        <v>0</v>
      </c>
      <c r="O21" s="42"/>
      <c r="P21" s="43">
        <f t="shared" si="9"/>
        <v>0</v>
      </c>
      <c r="Q21" s="53">
        <f t="shared" si="15"/>
        <v>0</v>
      </c>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row>
    <row r="22" spans="1:172" s="58" customFormat="1" ht="14.1" customHeight="1">
      <c r="A22" s="86" t="s">
        <v>20</v>
      </c>
      <c r="B22" s="85"/>
      <c r="C22" s="87">
        <v>85</v>
      </c>
      <c r="D22" s="88">
        <f t="shared" si="10"/>
        <v>80.75</v>
      </c>
      <c r="E22" s="89"/>
      <c r="F22" s="90"/>
      <c r="G22" s="68">
        <f t="shared" si="11"/>
        <v>150</v>
      </c>
      <c r="H22" s="88">
        <f t="shared" si="12"/>
        <v>142.5</v>
      </c>
      <c r="I22" s="91"/>
      <c r="J22" s="92"/>
      <c r="K22" s="93">
        <f t="shared" si="13"/>
        <v>1360</v>
      </c>
      <c r="L22" s="88">
        <f t="shared" si="14"/>
        <v>1292</v>
      </c>
      <c r="M22" s="94"/>
      <c r="N22" s="41">
        <f t="shared" si="8"/>
        <v>0</v>
      </c>
      <c r="O22" s="42"/>
      <c r="P22" s="43">
        <f t="shared" si="9"/>
        <v>0</v>
      </c>
      <c r="Q22" s="53">
        <f t="shared" si="15"/>
        <v>0</v>
      </c>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row>
    <row r="23" spans="1:172" s="96" customFormat="1" ht="14.1" customHeight="1">
      <c r="A23" s="82" t="s">
        <v>21</v>
      </c>
      <c r="B23" s="66"/>
      <c r="C23" s="95">
        <v>85</v>
      </c>
      <c r="D23" s="34">
        <f t="shared" si="10"/>
        <v>80.75</v>
      </c>
      <c r="E23" s="35"/>
      <c r="F23" s="36"/>
      <c r="G23" s="68">
        <f t="shared" si="11"/>
        <v>150</v>
      </c>
      <c r="H23" s="34">
        <f t="shared" si="12"/>
        <v>142.5</v>
      </c>
      <c r="I23" s="49"/>
      <c r="J23" s="50"/>
      <c r="K23" s="51">
        <f t="shared" si="13"/>
        <v>1360</v>
      </c>
      <c r="L23" s="34">
        <f t="shared" si="14"/>
        <v>1292</v>
      </c>
      <c r="M23" s="52"/>
      <c r="N23" s="41">
        <f t="shared" si="8"/>
        <v>0</v>
      </c>
      <c r="O23" s="42"/>
      <c r="P23" s="43">
        <f t="shared" si="9"/>
        <v>0</v>
      </c>
      <c r="Q23" s="53">
        <f t="shared" si="15"/>
        <v>0</v>
      </c>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row>
    <row r="24" spans="1:172" s="54" customFormat="1" ht="14.1" customHeight="1">
      <c r="A24" s="97" t="s">
        <v>101</v>
      </c>
      <c r="B24" s="66"/>
      <c r="C24" s="48">
        <v>85</v>
      </c>
      <c r="D24" s="34">
        <f t="shared" si="10"/>
        <v>80.75</v>
      </c>
      <c r="E24" s="35"/>
      <c r="F24" s="36"/>
      <c r="G24" s="68">
        <f t="shared" si="11"/>
        <v>150</v>
      </c>
      <c r="H24" s="34">
        <f t="shared" si="12"/>
        <v>142.5</v>
      </c>
      <c r="I24" s="49"/>
      <c r="J24" s="50"/>
      <c r="K24" s="51">
        <f t="shared" si="13"/>
        <v>1360</v>
      </c>
      <c r="L24" s="34">
        <f t="shared" si="14"/>
        <v>1292</v>
      </c>
      <c r="M24" s="52"/>
      <c r="N24" s="41">
        <f t="shared" si="8"/>
        <v>0</v>
      </c>
      <c r="O24" s="42"/>
      <c r="P24" s="43">
        <f t="shared" si="9"/>
        <v>0</v>
      </c>
      <c r="Q24" s="53">
        <f t="shared" si="15"/>
        <v>0</v>
      </c>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row>
    <row r="25" spans="1:172" s="61" customFormat="1" ht="14.1" customHeight="1">
      <c r="A25" s="98" t="s">
        <v>102</v>
      </c>
      <c r="B25" s="66"/>
      <c r="C25" s="57">
        <v>85</v>
      </c>
      <c r="D25" s="34">
        <f t="shared" si="10"/>
        <v>80.75</v>
      </c>
      <c r="E25" s="35"/>
      <c r="F25" s="36"/>
      <c r="G25" s="68">
        <f t="shared" si="11"/>
        <v>150</v>
      </c>
      <c r="H25" s="34">
        <f t="shared" si="12"/>
        <v>142.5</v>
      </c>
      <c r="I25" s="49"/>
      <c r="J25" s="50"/>
      <c r="K25" s="51">
        <f t="shared" si="13"/>
        <v>1360</v>
      </c>
      <c r="L25" s="34">
        <f t="shared" si="14"/>
        <v>1292</v>
      </c>
      <c r="M25" s="52"/>
      <c r="N25" s="41">
        <f t="shared" si="8"/>
        <v>0</v>
      </c>
      <c r="O25" s="42"/>
      <c r="P25" s="43">
        <f t="shared" si="9"/>
        <v>0</v>
      </c>
      <c r="Q25" s="53">
        <f t="shared" si="15"/>
        <v>0</v>
      </c>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row>
    <row r="26" spans="1:172" s="58" customFormat="1" ht="14.1" customHeight="1">
      <c r="A26" s="82" t="s">
        <v>22</v>
      </c>
      <c r="B26" s="66"/>
      <c r="C26" s="48">
        <v>85</v>
      </c>
      <c r="D26" s="34">
        <f t="shared" si="10"/>
        <v>80.75</v>
      </c>
      <c r="E26" s="35"/>
      <c r="F26" s="36"/>
      <c r="G26" s="68">
        <f t="shared" si="11"/>
        <v>150</v>
      </c>
      <c r="H26" s="34">
        <f t="shared" si="12"/>
        <v>142.5</v>
      </c>
      <c r="I26" s="49"/>
      <c r="J26" s="50"/>
      <c r="K26" s="51">
        <f t="shared" si="13"/>
        <v>1360</v>
      </c>
      <c r="L26" s="34">
        <f t="shared" si="14"/>
        <v>1292</v>
      </c>
      <c r="M26" s="52"/>
      <c r="N26" s="41">
        <f t="shared" si="8"/>
        <v>0</v>
      </c>
      <c r="O26" s="42"/>
      <c r="P26" s="43">
        <f t="shared" si="9"/>
        <v>0</v>
      </c>
      <c r="Q26" s="53">
        <f t="shared" si="15"/>
        <v>0</v>
      </c>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row>
    <row r="27" spans="1:172" s="61" customFormat="1" ht="14.1" customHeight="1">
      <c r="A27" s="98" t="s">
        <v>23</v>
      </c>
      <c r="B27" s="66"/>
      <c r="C27" s="48">
        <v>85</v>
      </c>
      <c r="D27" s="34">
        <f t="shared" si="10"/>
        <v>80.75</v>
      </c>
      <c r="E27" s="35"/>
      <c r="F27" s="36"/>
      <c r="G27" s="68">
        <f t="shared" si="11"/>
        <v>150</v>
      </c>
      <c r="H27" s="34">
        <f t="shared" si="12"/>
        <v>142.5</v>
      </c>
      <c r="I27" s="49"/>
      <c r="J27" s="50"/>
      <c r="K27" s="51">
        <f t="shared" si="13"/>
        <v>1360</v>
      </c>
      <c r="L27" s="34">
        <f t="shared" si="14"/>
        <v>1292</v>
      </c>
      <c r="M27" s="52"/>
      <c r="N27" s="41">
        <f t="shared" si="8"/>
        <v>0</v>
      </c>
      <c r="O27" s="42"/>
      <c r="P27" s="43">
        <f t="shared" si="9"/>
        <v>0</v>
      </c>
      <c r="Q27" s="53">
        <f t="shared" si="15"/>
        <v>0</v>
      </c>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row>
    <row r="28" spans="1:172" s="58" customFormat="1" ht="14.1" customHeight="1">
      <c r="A28" s="82" t="s">
        <v>24</v>
      </c>
      <c r="B28" s="66"/>
      <c r="C28" s="48">
        <v>85</v>
      </c>
      <c r="D28" s="34">
        <f t="shared" si="10"/>
        <v>80.75</v>
      </c>
      <c r="E28" s="35"/>
      <c r="F28" s="36"/>
      <c r="G28" s="68">
        <f t="shared" si="11"/>
        <v>150</v>
      </c>
      <c r="H28" s="34">
        <f t="shared" si="12"/>
        <v>142.5</v>
      </c>
      <c r="I28" s="49"/>
      <c r="J28" s="50"/>
      <c r="K28" s="51">
        <f t="shared" si="13"/>
        <v>1360</v>
      </c>
      <c r="L28" s="34">
        <f t="shared" si="14"/>
        <v>1292</v>
      </c>
      <c r="M28" s="52"/>
      <c r="N28" s="41">
        <f t="shared" si="8"/>
        <v>0</v>
      </c>
      <c r="O28" s="42"/>
      <c r="P28" s="43">
        <f t="shared" si="9"/>
        <v>0</v>
      </c>
      <c r="Q28" s="53">
        <f t="shared" si="15"/>
        <v>0</v>
      </c>
      <c r="R28" s="16"/>
      <c r="S28" s="16"/>
      <c r="T28" s="16"/>
      <c r="U28" s="16"/>
      <c r="V28" s="16"/>
      <c r="W28" s="16"/>
      <c r="X28" s="16"/>
      <c r="Y28" s="16"/>
      <c r="Z28" s="16"/>
      <c r="AA28" s="16"/>
      <c r="AB28" s="16"/>
      <c r="AC28" s="16"/>
      <c r="AD28" s="16"/>
      <c r="AE28" s="16"/>
      <c r="AF28" s="16"/>
      <c r="AG28" s="16"/>
      <c r="AH28" s="16"/>
      <c r="AI28" s="16"/>
      <c r="AJ28" s="16"/>
      <c r="AK28" s="16"/>
      <c r="AL28" s="16"/>
      <c r="AM28" s="16"/>
      <c r="AN28" s="16"/>
      <c r="AO28" s="99"/>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row>
    <row r="29" spans="1:172" s="102" customFormat="1" ht="14.1" customHeight="1">
      <c r="A29" s="100" t="s">
        <v>25</v>
      </c>
      <c r="B29" s="101"/>
      <c r="C29" s="83">
        <v>85</v>
      </c>
      <c r="D29" s="34">
        <f t="shared" si="10"/>
        <v>80.75</v>
      </c>
      <c r="E29" s="35"/>
      <c r="F29" s="36"/>
      <c r="G29" s="68">
        <f t="shared" si="11"/>
        <v>150</v>
      </c>
      <c r="H29" s="34">
        <f t="shared" si="12"/>
        <v>142.5</v>
      </c>
      <c r="I29" s="49"/>
      <c r="J29" s="50"/>
      <c r="K29" s="51">
        <f t="shared" si="13"/>
        <v>1360</v>
      </c>
      <c r="L29" s="34">
        <f t="shared" si="14"/>
        <v>1292</v>
      </c>
      <c r="M29" s="52"/>
      <c r="N29" s="41">
        <f t="shared" si="8"/>
        <v>0</v>
      </c>
      <c r="O29" s="42"/>
      <c r="P29" s="43">
        <f t="shared" si="9"/>
        <v>0</v>
      </c>
      <c r="Q29" s="53">
        <f t="shared" si="15"/>
        <v>0</v>
      </c>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row>
    <row r="30" spans="1:172" s="58" customFormat="1" ht="14.1" customHeight="1">
      <c r="A30" s="65" t="s">
        <v>103</v>
      </c>
      <c r="B30" s="66"/>
      <c r="C30" s="95">
        <v>125</v>
      </c>
      <c r="D30" s="34">
        <f t="shared" si="10"/>
        <v>118.75</v>
      </c>
      <c r="E30" s="35"/>
      <c r="F30" s="36"/>
      <c r="G30" s="68">
        <f t="shared" si="11"/>
        <v>230</v>
      </c>
      <c r="H30" s="34">
        <v>400</v>
      </c>
      <c r="I30" s="49"/>
      <c r="J30" s="50"/>
      <c r="K30" s="51">
        <f t="shared" si="13"/>
        <v>2160</v>
      </c>
      <c r="L30" s="34">
        <f t="shared" si="14"/>
        <v>2052</v>
      </c>
      <c r="M30" s="52"/>
      <c r="N30" s="41">
        <f t="shared" si="8"/>
        <v>0</v>
      </c>
      <c r="O30" s="42"/>
      <c r="P30" s="43">
        <f t="shared" si="9"/>
        <v>0</v>
      </c>
      <c r="Q30" s="53">
        <f t="shared" si="15"/>
        <v>0</v>
      </c>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row>
    <row r="31" spans="1:172" s="58" customFormat="1" ht="14.1" customHeight="1">
      <c r="A31" s="97" t="s">
        <v>26</v>
      </c>
      <c r="B31" s="66"/>
      <c r="C31" s="57">
        <v>85</v>
      </c>
      <c r="D31" s="34">
        <f t="shared" si="10"/>
        <v>80.75</v>
      </c>
      <c r="E31" s="35"/>
      <c r="F31" s="36"/>
      <c r="G31" s="68">
        <f t="shared" si="11"/>
        <v>150</v>
      </c>
      <c r="H31" s="34">
        <f t="shared" ref="H31:H36" si="16">G31-G31*$P$99</f>
        <v>142.5</v>
      </c>
      <c r="I31" s="49"/>
      <c r="J31" s="50"/>
      <c r="K31" s="51">
        <f t="shared" si="13"/>
        <v>1360</v>
      </c>
      <c r="L31" s="34">
        <f t="shared" si="14"/>
        <v>1292</v>
      </c>
      <c r="M31" s="52"/>
      <c r="N31" s="41">
        <f t="shared" si="8"/>
        <v>0</v>
      </c>
      <c r="O31" s="42"/>
      <c r="P31" s="43">
        <f t="shared" si="9"/>
        <v>0</v>
      </c>
      <c r="Q31" s="53">
        <f t="shared" si="15"/>
        <v>0</v>
      </c>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row>
    <row r="32" spans="1:172" s="58" customFormat="1" ht="14.1" customHeight="1">
      <c r="A32" s="65" t="s">
        <v>27</v>
      </c>
      <c r="B32" s="66"/>
      <c r="C32" s="83">
        <v>85</v>
      </c>
      <c r="D32" s="34">
        <f t="shared" si="10"/>
        <v>80.75</v>
      </c>
      <c r="E32" s="35"/>
      <c r="F32" s="36"/>
      <c r="G32" s="68">
        <f t="shared" si="11"/>
        <v>150</v>
      </c>
      <c r="H32" s="34">
        <f t="shared" si="16"/>
        <v>142.5</v>
      </c>
      <c r="I32" s="49"/>
      <c r="J32" s="50"/>
      <c r="K32" s="51">
        <f t="shared" si="13"/>
        <v>1360</v>
      </c>
      <c r="L32" s="34">
        <f t="shared" si="14"/>
        <v>1292</v>
      </c>
      <c r="M32" s="52"/>
      <c r="N32" s="41">
        <f t="shared" si="8"/>
        <v>0</v>
      </c>
      <c r="O32" s="42"/>
      <c r="P32" s="43">
        <f t="shared" si="9"/>
        <v>0</v>
      </c>
      <c r="Q32" s="53">
        <f t="shared" si="15"/>
        <v>0</v>
      </c>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row>
    <row r="33" spans="1:172" s="61" customFormat="1" ht="14.1" customHeight="1">
      <c r="A33" s="97" t="s">
        <v>28</v>
      </c>
      <c r="B33" s="66"/>
      <c r="C33" s="103">
        <v>70</v>
      </c>
      <c r="D33" s="34">
        <f t="shared" si="10"/>
        <v>66.5</v>
      </c>
      <c r="E33" s="35"/>
      <c r="F33" s="36"/>
      <c r="G33" s="68">
        <f t="shared" si="11"/>
        <v>120</v>
      </c>
      <c r="H33" s="34">
        <f t="shared" si="16"/>
        <v>114</v>
      </c>
      <c r="I33" s="49"/>
      <c r="J33" s="50"/>
      <c r="K33" s="51">
        <f t="shared" si="13"/>
        <v>1060</v>
      </c>
      <c r="L33" s="34">
        <f t="shared" si="14"/>
        <v>1007</v>
      </c>
      <c r="M33" s="52"/>
      <c r="N33" s="41">
        <f t="shared" si="8"/>
        <v>0</v>
      </c>
      <c r="O33" s="42"/>
      <c r="P33" s="43">
        <f t="shared" si="9"/>
        <v>0</v>
      </c>
      <c r="Q33" s="53">
        <f t="shared" si="15"/>
        <v>0</v>
      </c>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row>
    <row r="34" spans="1:172" s="61" customFormat="1" ht="14.1" customHeight="1">
      <c r="A34" s="97" t="s">
        <v>112</v>
      </c>
      <c r="B34" s="66"/>
      <c r="C34" s="104">
        <v>85</v>
      </c>
      <c r="D34" s="34">
        <f t="shared" si="10"/>
        <v>80.75</v>
      </c>
      <c r="E34" s="35"/>
      <c r="F34" s="36"/>
      <c r="G34" s="68">
        <f t="shared" si="11"/>
        <v>150</v>
      </c>
      <c r="H34" s="34">
        <f t="shared" si="16"/>
        <v>142.5</v>
      </c>
      <c r="I34" s="49"/>
      <c r="J34" s="50"/>
      <c r="K34" s="51">
        <f t="shared" si="13"/>
        <v>1360</v>
      </c>
      <c r="L34" s="34">
        <f t="shared" si="14"/>
        <v>1292</v>
      </c>
      <c r="M34" s="52"/>
      <c r="N34" s="41">
        <f t="shared" si="8"/>
        <v>0</v>
      </c>
      <c r="O34" s="42"/>
      <c r="P34" s="43">
        <f t="shared" si="9"/>
        <v>0</v>
      </c>
      <c r="Q34" s="53">
        <f t="shared" si="15"/>
        <v>0</v>
      </c>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row>
    <row r="35" spans="1:172" s="61" customFormat="1" ht="14.1" customHeight="1">
      <c r="A35" s="98" t="s">
        <v>113</v>
      </c>
      <c r="B35" s="56"/>
      <c r="C35" s="105">
        <v>85</v>
      </c>
      <c r="D35" s="34">
        <f t="shared" si="10"/>
        <v>80.75</v>
      </c>
      <c r="E35" s="35"/>
      <c r="F35" s="36"/>
      <c r="G35" s="68">
        <f t="shared" si="11"/>
        <v>150</v>
      </c>
      <c r="H35" s="34">
        <f t="shared" si="16"/>
        <v>142.5</v>
      </c>
      <c r="I35" s="106"/>
      <c r="J35" s="107"/>
      <c r="K35" s="51">
        <f t="shared" si="13"/>
        <v>1360</v>
      </c>
      <c r="L35" s="34">
        <f t="shared" si="14"/>
        <v>1292</v>
      </c>
      <c r="M35" s="52"/>
      <c r="N35" s="41">
        <f t="shared" si="8"/>
        <v>0</v>
      </c>
      <c r="O35" s="42"/>
      <c r="P35" s="43">
        <f t="shared" si="9"/>
        <v>0</v>
      </c>
      <c r="Q35" s="53">
        <f t="shared" si="15"/>
        <v>0</v>
      </c>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row>
    <row r="36" spans="1:172" s="61" customFormat="1" ht="14.1" customHeight="1">
      <c r="A36" s="65" t="s">
        <v>104</v>
      </c>
      <c r="B36" s="70"/>
      <c r="C36" s="105">
        <v>125</v>
      </c>
      <c r="D36" s="34">
        <f t="shared" si="10"/>
        <v>118.75</v>
      </c>
      <c r="E36" s="35"/>
      <c r="F36" s="36"/>
      <c r="G36" s="68">
        <f t="shared" si="11"/>
        <v>230</v>
      </c>
      <c r="H36" s="34">
        <f t="shared" si="16"/>
        <v>218.5</v>
      </c>
      <c r="I36" s="106"/>
      <c r="J36" s="107"/>
      <c r="K36" s="51">
        <f t="shared" si="13"/>
        <v>2160</v>
      </c>
      <c r="L36" s="34">
        <f t="shared" si="14"/>
        <v>2052</v>
      </c>
      <c r="M36" s="52"/>
      <c r="N36" s="41">
        <f t="shared" si="8"/>
        <v>0</v>
      </c>
      <c r="O36" s="42"/>
      <c r="P36" s="43">
        <f t="shared" si="9"/>
        <v>0</v>
      </c>
      <c r="Q36" s="53">
        <f t="shared" si="15"/>
        <v>0</v>
      </c>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row>
    <row r="37" spans="1:172" s="61" customFormat="1" ht="32.25" customHeight="1">
      <c r="A37" s="108" t="s">
        <v>29</v>
      </c>
      <c r="B37" s="109"/>
      <c r="C37" s="105"/>
      <c r="D37" s="34"/>
      <c r="E37" s="35"/>
      <c r="F37" s="36"/>
      <c r="G37" s="68"/>
      <c r="H37" s="34"/>
      <c r="I37" s="106"/>
      <c r="J37" s="107"/>
      <c r="K37" s="51"/>
      <c r="L37" s="34"/>
      <c r="M37" s="52"/>
      <c r="N37" s="41">
        <f t="shared" si="8"/>
        <v>0</v>
      </c>
      <c r="O37" s="42"/>
      <c r="P37" s="43">
        <f t="shared" si="9"/>
        <v>0</v>
      </c>
      <c r="Q37" s="53"/>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row>
    <row r="38" spans="1:172" s="61" customFormat="1" ht="20.25" customHeight="1">
      <c r="A38" s="97" t="s">
        <v>30</v>
      </c>
      <c r="B38" s="110"/>
      <c r="C38" s="111">
        <v>62</v>
      </c>
      <c r="D38" s="34">
        <f>C38-C38*$P$99</f>
        <v>58.9</v>
      </c>
      <c r="E38" s="35"/>
      <c r="F38" s="36"/>
      <c r="G38" s="68">
        <f>C38*2-20</f>
        <v>104</v>
      </c>
      <c r="H38" s="34">
        <f>G38-G38*$P$99</f>
        <v>98.8</v>
      </c>
      <c r="I38" s="106"/>
      <c r="J38" s="107"/>
      <c r="K38" s="51">
        <f>(C38-17)*20</f>
        <v>900</v>
      </c>
      <c r="L38" s="34">
        <f>K38-K38*$P$99</f>
        <v>855</v>
      </c>
      <c r="M38" s="52"/>
      <c r="N38" s="41">
        <f t="shared" si="8"/>
        <v>0</v>
      </c>
      <c r="O38" s="42"/>
      <c r="P38" s="43">
        <f t="shared" si="9"/>
        <v>0</v>
      </c>
      <c r="Q38" s="53">
        <f>E38*0.05+I38*0.1+M38</f>
        <v>0</v>
      </c>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row>
    <row r="39" spans="1:172" s="61" customFormat="1" ht="14.1" customHeight="1">
      <c r="A39" s="97" t="s">
        <v>114</v>
      </c>
      <c r="B39" s="110"/>
      <c r="C39" s="112">
        <v>70</v>
      </c>
      <c r="D39" s="34">
        <f>C39-C39*$P$99</f>
        <v>66.5</v>
      </c>
      <c r="E39" s="35"/>
      <c r="F39" s="36"/>
      <c r="G39" s="68">
        <f>C39*2-20</f>
        <v>120</v>
      </c>
      <c r="H39" s="34">
        <f>G39-G39*$P$99</f>
        <v>114</v>
      </c>
      <c r="I39" s="106"/>
      <c r="J39" s="107"/>
      <c r="K39" s="51">
        <f>(C39-17)*20</f>
        <v>1060</v>
      </c>
      <c r="L39" s="34">
        <f>K39-K39*$P$99</f>
        <v>1007</v>
      </c>
      <c r="M39" s="52"/>
      <c r="N39" s="41">
        <f t="shared" si="8"/>
        <v>0</v>
      </c>
      <c r="O39" s="42"/>
      <c r="P39" s="43">
        <f t="shared" si="9"/>
        <v>0</v>
      </c>
      <c r="Q39" s="53">
        <f>E39*0.05+I39*0.1+M39</f>
        <v>0</v>
      </c>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row>
    <row r="40" spans="1:172" s="61" customFormat="1" ht="14.1" customHeight="1">
      <c r="A40" s="97" t="s">
        <v>105</v>
      </c>
      <c r="B40" s="110"/>
      <c r="C40" s="105">
        <v>85</v>
      </c>
      <c r="D40" s="34">
        <f>C40-C40*$P$99</f>
        <v>80.75</v>
      </c>
      <c r="E40" s="35"/>
      <c r="F40" s="36"/>
      <c r="G40" s="68">
        <f>C40*2-20</f>
        <v>150</v>
      </c>
      <c r="H40" s="34">
        <f>G40-G40*$P$99</f>
        <v>142.5</v>
      </c>
      <c r="I40" s="106"/>
      <c r="J40" s="107"/>
      <c r="K40" s="51">
        <f>(C40-17)*20</f>
        <v>1360</v>
      </c>
      <c r="L40" s="34">
        <f>K40-K40*$P$99</f>
        <v>1292</v>
      </c>
      <c r="M40" s="52"/>
      <c r="N40" s="41">
        <f t="shared" si="8"/>
        <v>0</v>
      </c>
      <c r="O40" s="42"/>
      <c r="P40" s="43">
        <f t="shared" si="9"/>
        <v>0</v>
      </c>
      <c r="Q40" s="53">
        <f>E40*0.05+I40*0.1+M40</f>
        <v>0</v>
      </c>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row>
    <row r="41" spans="1:172" s="61" customFormat="1" ht="14.1" customHeight="1">
      <c r="A41" s="97" t="s">
        <v>106</v>
      </c>
      <c r="B41" s="110"/>
      <c r="C41" s="105">
        <v>125</v>
      </c>
      <c r="D41" s="34">
        <f>C41-C41*$P$99</f>
        <v>118.75</v>
      </c>
      <c r="E41" s="35"/>
      <c r="F41" s="36"/>
      <c r="G41" s="68">
        <f>C41*2-20</f>
        <v>230</v>
      </c>
      <c r="H41" s="34">
        <f>G41-G41*$P$99</f>
        <v>218.5</v>
      </c>
      <c r="I41" s="106"/>
      <c r="J41" s="107"/>
      <c r="K41" s="51">
        <f>(C41-17)*20</f>
        <v>2160</v>
      </c>
      <c r="L41" s="34">
        <f>K41-K41*$P$99</f>
        <v>2052</v>
      </c>
      <c r="M41" s="52"/>
      <c r="N41" s="41">
        <f t="shared" si="8"/>
        <v>0</v>
      </c>
      <c r="O41" s="42"/>
      <c r="P41" s="43">
        <f t="shared" si="9"/>
        <v>0</v>
      </c>
      <c r="Q41" s="53">
        <f>E41*0.05+I41*0.1+M41</f>
        <v>0</v>
      </c>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row>
    <row r="42" spans="1:172" s="61" customFormat="1" ht="14.1" customHeight="1">
      <c r="A42" s="97" t="s">
        <v>31</v>
      </c>
      <c r="B42" s="56"/>
      <c r="C42" s="105">
        <v>148</v>
      </c>
      <c r="D42" s="34">
        <f>C42-C42*$P$99</f>
        <v>140.6</v>
      </c>
      <c r="E42" s="35"/>
      <c r="F42" s="36"/>
      <c r="G42" s="68">
        <f>C42*2-20</f>
        <v>276</v>
      </c>
      <c r="H42" s="34">
        <f>G42-G42*$P$99</f>
        <v>262.2</v>
      </c>
      <c r="I42" s="106"/>
      <c r="J42" s="107"/>
      <c r="K42" s="51">
        <f>(C42-17)*20</f>
        <v>2620</v>
      </c>
      <c r="L42" s="34">
        <f>K42-K42*$P$99</f>
        <v>2489</v>
      </c>
      <c r="M42" s="52"/>
      <c r="N42" s="41">
        <f t="shared" si="8"/>
        <v>0</v>
      </c>
      <c r="O42" s="42"/>
      <c r="P42" s="43">
        <f t="shared" si="9"/>
        <v>0</v>
      </c>
      <c r="Q42" s="53">
        <f>E42*0.05+I42*0.1+M42</f>
        <v>0</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row>
    <row r="43" spans="1:172" s="61" customFormat="1" ht="30.75" customHeight="1">
      <c r="A43" s="11" t="s">
        <v>32</v>
      </c>
      <c r="B43" s="11"/>
      <c r="C43" s="11"/>
      <c r="D43" s="11"/>
      <c r="E43" s="11"/>
      <c r="F43" s="11"/>
      <c r="G43" s="11"/>
      <c r="H43" s="11"/>
      <c r="I43" s="11"/>
      <c r="J43" s="11"/>
      <c r="K43" s="11"/>
      <c r="L43" s="11"/>
      <c r="M43" s="11"/>
      <c r="N43" s="11"/>
      <c r="O43" s="11"/>
      <c r="P43" s="11"/>
      <c r="Q43" s="11"/>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row>
    <row r="44" spans="1:172" s="60" customFormat="1" ht="14.1" customHeight="1">
      <c r="A44" s="97" t="s">
        <v>107</v>
      </c>
      <c r="B44" s="66"/>
      <c r="C44" s="83">
        <v>85</v>
      </c>
      <c r="D44" s="34">
        <f t="shared" ref="D44:D56" si="17">C44-C44*$P$99</f>
        <v>80.75</v>
      </c>
      <c r="E44" s="35"/>
      <c r="F44" s="36"/>
      <c r="G44" s="68">
        <f t="shared" ref="G44:G56" si="18">C44*2-20</f>
        <v>150</v>
      </c>
      <c r="H44" s="34">
        <f t="shared" ref="H44:H56" si="19">G44-G44*$P$99</f>
        <v>142.5</v>
      </c>
      <c r="I44" s="49"/>
      <c r="J44" s="50"/>
      <c r="K44" s="51">
        <f t="shared" ref="K44:K56" si="20">(C44-17)*20</f>
        <v>1360</v>
      </c>
      <c r="L44" s="34">
        <f t="shared" ref="L44:L56" si="21">K44-K44*$P$99</f>
        <v>1292</v>
      </c>
      <c r="M44" s="52"/>
      <c r="N44" s="41">
        <f t="shared" ref="N44:N56" si="22">C44*E44+G44*I44+K44*M44</f>
        <v>0</v>
      </c>
      <c r="O44" s="42"/>
      <c r="P44" s="43">
        <f t="shared" ref="P44:P56" si="23">D44*E44+H44*I44+L44*M44</f>
        <v>0</v>
      </c>
      <c r="Q44" s="53">
        <f t="shared" ref="Q44:Q56" si="24">E44*0.05+I44*0.1+M44</f>
        <v>0</v>
      </c>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row>
    <row r="45" spans="1:172" s="54" customFormat="1" ht="14.1" customHeight="1">
      <c r="A45" s="113" t="s">
        <v>33</v>
      </c>
      <c r="B45" s="70"/>
      <c r="C45" s="83">
        <v>148</v>
      </c>
      <c r="D45" s="34">
        <f t="shared" si="17"/>
        <v>140.6</v>
      </c>
      <c r="E45" s="35"/>
      <c r="F45" s="36"/>
      <c r="G45" s="68">
        <f t="shared" si="18"/>
        <v>276</v>
      </c>
      <c r="H45" s="34">
        <f t="shared" si="19"/>
        <v>262.2</v>
      </c>
      <c r="I45" s="49"/>
      <c r="J45" s="50"/>
      <c r="K45" s="51">
        <f t="shared" si="20"/>
        <v>2620</v>
      </c>
      <c r="L45" s="34">
        <f t="shared" si="21"/>
        <v>2489</v>
      </c>
      <c r="M45" s="52"/>
      <c r="N45" s="41">
        <f t="shared" si="22"/>
        <v>0</v>
      </c>
      <c r="O45" s="42"/>
      <c r="P45" s="43">
        <f t="shared" si="23"/>
        <v>0</v>
      </c>
      <c r="Q45" s="53">
        <f t="shared" si="24"/>
        <v>0</v>
      </c>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row>
    <row r="46" spans="1:172" s="54" customFormat="1" ht="14.1" customHeight="1">
      <c r="A46" s="113" t="s">
        <v>108</v>
      </c>
      <c r="B46" s="70"/>
      <c r="C46" s="83">
        <v>125</v>
      </c>
      <c r="D46" s="34">
        <f t="shared" si="17"/>
        <v>118.75</v>
      </c>
      <c r="E46" s="35"/>
      <c r="F46" s="36"/>
      <c r="G46" s="68">
        <f t="shared" si="18"/>
        <v>230</v>
      </c>
      <c r="H46" s="34">
        <f t="shared" si="19"/>
        <v>218.5</v>
      </c>
      <c r="I46" s="49"/>
      <c r="J46" s="50"/>
      <c r="K46" s="51">
        <f t="shared" si="20"/>
        <v>2160</v>
      </c>
      <c r="L46" s="34">
        <f t="shared" si="21"/>
        <v>2052</v>
      </c>
      <c r="M46" s="52"/>
      <c r="N46" s="41">
        <f t="shared" si="22"/>
        <v>0</v>
      </c>
      <c r="O46" s="42"/>
      <c r="P46" s="43">
        <f t="shared" si="23"/>
        <v>0</v>
      </c>
      <c r="Q46" s="53">
        <f t="shared" si="24"/>
        <v>0</v>
      </c>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row>
    <row r="47" spans="1:172" s="61" customFormat="1" ht="14.1" customHeight="1">
      <c r="A47" s="65" t="s">
        <v>34</v>
      </c>
      <c r="B47" s="56"/>
      <c r="C47" s="105">
        <v>125</v>
      </c>
      <c r="D47" s="34">
        <f t="shared" si="17"/>
        <v>118.75</v>
      </c>
      <c r="E47" s="35"/>
      <c r="F47" s="36"/>
      <c r="G47" s="68">
        <f t="shared" si="18"/>
        <v>230</v>
      </c>
      <c r="H47" s="34">
        <f t="shared" si="19"/>
        <v>218.5</v>
      </c>
      <c r="I47" s="106"/>
      <c r="J47" s="107"/>
      <c r="K47" s="51">
        <f t="shared" si="20"/>
        <v>2160</v>
      </c>
      <c r="L47" s="34">
        <f t="shared" si="21"/>
        <v>2052</v>
      </c>
      <c r="M47" s="52"/>
      <c r="N47" s="41">
        <f t="shared" si="22"/>
        <v>0</v>
      </c>
      <c r="O47" s="42"/>
      <c r="P47" s="43">
        <f t="shared" si="23"/>
        <v>0</v>
      </c>
      <c r="Q47" s="53">
        <f t="shared" si="24"/>
        <v>0</v>
      </c>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row>
    <row r="48" spans="1:172" s="54" customFormat="1" ht="14.1" customHeight="1">
      <c r="A48" s="100" t="s">
        <v>35</v>
      </c>
      <c r="B48" s="101"/>
      <c r="C48" s="114">
        <v>70</v>
      </c>
      <c r="D48" s="34">
        <f t="shared" si="17"/>
        <v>66.5</v>
      </c>
      <c r="E48" s="35"/>
      <c r="F48" s="36"/>
      <c r="G48" s="68">
        <f t="shared" si="18"/>
        <v>120</v>
      </c>
      <c r="H48" s="34">
        <f t="shared" si="19"/>
        <v>114</v>
      </c>
      <c r="I48" s="49"/>
      <c r="J48" s="50"/>
      <c r="K48" s="51">
        <f t="shared" si="20"/>
        <v>1060</v>
      </c>
      <c r="L48" s="34">
        <f t="shared" si="21"/>
        <v>1007</v>
      </c>
      <c r="M48" s="52"/>
      <c r="N48" s="41">
        <f t="shared" si="22"/>
        <v>0</v>
      </c>
      <c r="O48" s="42"/>
      <c r="P48" s="43">
        <f t="shared" si="23"/>
        <v>0</v>
      </c>
      <c r="Q48" s="53">
        <f t="shared" si="24"/>
        <v>0</v>
      </c>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row>
    <row r="49" spans="1:172" s="60" customFormat="1" ht="14.1" customHeight="1">
      <c r="A49" s="115" t="s">
        <v>109</v>
      </c>
      <c r="B49" s="66"/>
      <c r="C49" s="112">
        <v>85</v>
      </c>
      <c r="D49" s="34">
        <f t="shared" si="17"/>
        <v>80.75</v>
      </c>
      <c r="E49" s="35"/>
      <c r="F49" s="36"/>
      <c r="G49" s="68">
        <f t="shared" si="18"/>
        <v>150</v>
      </c>
      <c r="H49" s="34">
        <f t="shared" si="19"/>
        <v>142.5</v>
      </c>
      <c r="I49" s="49"/>
      <c r="J49" s="50"/>
      <c r="K49" s="51">
        <f t="shared" si="20"/>
        <v>1360</v>
      </c>
      <c r="L49" s="34">
        <f t="shared" si="21"/>
        <v>1292</v>
      </c>
      <c r="M49" s="52"/>
      <c r="N49" s="41">
        <f t="shared" si="22"/>
        <v>0</v>
      </c>
      <c r="O49" s="42"/>
      <c r="P49" s="43">
        <f t="shared" si="23"/>
        <v>0</v>
      </c>
      <c r="Q49" s="53">
        <f t="shared" si="24"/>
        <v>0</v>
      </c>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row>
    <row r="50" spans="1:172" s="60" customFormat="1" ht="14.1" customHeight="1">
      <c r="A50" s="97" t="s">
        <v>36</v>
      </c>
      <c r="B50" s="66"/>
      <c r="C50" s="112">
        <v>85</v>
      </c>
      <c r="D50" s="34">
        <f t="shared" si="17"/>
        <v>80.75</v>
      </c>
      <c r="E50" s="35"/>
      <c r="F50" s="36"/>
      <c r="G50" s="68">
        <f t="shared" si="18"/>
        <v>150</v>
      </c>
      <c r="H50" s="34">
        <f t="shared" si="19"/>
        <v>142.5</v>
      </c>
      <c r="I50" s="49"/>
      <c r="J50" s="50"/>
      <c r="K50" s="51">
        <f t="shared" si="20"/>
        <v>1360</v>
      </c>
      <c r="L50" s="34">
        <f t="shared" si="21"/>
        <v>1292</v>
      </c>
      <c r="M50" s="52"/>
      <c r="N50" s="41">
        <f t="shared" si="22"/>
        <v>0</v>
      </c>
      <c r="O50" s="42"/>
      <c r="P50" s="43">
        <f t="shared" si="23"/>
        <v>0</v>
      </c>
      <c r="Q50" s="53">
        <f t="shared" si="24"/>
        <v>0</v>
      </c>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row>
    <row r="51" spans="1:172" s="58" customFormat="1" ht="12.75" customHeight="1">
      <c r="A51" s="116" t="s">
        <v>37</v>
      </c>
      <c r="B51" s="117"/>
      <c r="C51" s="112">
        <v>85</v>
      </c>
      <c r="D51" s="34">
        <f t="shared" si="17"/>
        <v>80.75</v>
      </c>
      <c r="E51" s="35"/>
      <c r="F51" s="36"/>
      <c r="G51" s="68">
        <f t="shared" si="18"/>
        <v>150</v>
      </c>
      <c r="H51" s="34">
        <f t="shared" si="19"/>
        <v>142.5</v>
      </c>
      <c r="I51" s="49"/>
      <c r="J51" s="50"/>
      <c r="K51" s="51">
        <f t="shared" si="20"/>
        <v>1360</v>
      </c>
      <c r="L51" s="34">
        <f t="shared" si="21"/>
        <v>1292</v>
      </c>
      <c r="M51" s="52"/>
      <c r="N51" s="41">
        <f t="shared" si="22"/>
        <v>0</v>
      </c>
      <c r="O51" s="42"/>
      <c r="P51" s="43">
        <f t="shared" si="23"/>
        <v>0</v>
      </c>
      <c r="Q51" s="53">
        <f t="shared" si="24"/>
        <v>0</v>
      </c>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row>
    <row r="52" spans="1:172" s="60" customFormat="1" ht="14.1" customHeight="1">
      <c r="A52" s="65" t="s">
        <v>110</v>
      </c>
      <c r="B52" s="66"/>
      <c r="C52" s="118">
        <v>70</v>
      </c>
      <c r="D52" s="34">
        <f t="shared" si="17"/>
        <v>66.5</v>
      </c>
      <c r="E52" s="35"/>
      <c r="F52" s="36"/>
      <c r="G52" s="68">
        <f t="shared" si="18"/>
        <v>120</v>
      </c>
      <c r="H52" s="34">
        <f t="shared" si="19"/>
        <v>114</v>
      </c>
      <c r="I52" s="49"/>
      <c r="J52" s="50"/>
      <c r="K52" s="51">
        <f t="shared" si="20"/>
        <v>1060</v>
      </c>
      <c r="L52" s="34">
        <f t="shared" si="21"/>
        <v>1007</v>
      </c>
      <c r="M52" s="52"/>
      <c r="N52" s="41">
        <f t="shared" si="22"/>
        <v>0</v>
      </c>
      <c r="O52" s="42"/>
      <c r="P52" s="43">
        <f t="shared" si="23"/>
        <v>0</v>
      </c>
      <c r="Q52" s="53">
        <f t="shared" si="24"/>
        <v>0</v>
      </c>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row>
    <row r="53" spans="1:172" s="102" customFormat="1" ht="14.1" customHeight="1">
      <c r="A53" s="65" t="s">
        <v>38</v>
      </c>
      <c r="B53" s="66"/>
      <c r="C53" s="48">
        <v>125</v>
      </c>
      <c r="D53" s="34">
        <f t="shared" si="17"/>
        <v>118.75</v>
      </c>
      <c r="E53" s="35"/>
      <c r="F53" s="36"/>
      <c r="G53" s="68">
        <f t="shared" si="18"/>
        <v>230</v>
      </c>
      <c r="H53" s="34">
        <f t="shared" si="19"/>
        <v>218.5</v>
      </c>
      <c r="I53" s="49"/>
      <c r="J53" s="50"/>
      <c r="K53" s="51">
        <f t="shared" si="20"/>
        <v>2160</v>
      </c>
      <c r="L53" s="34">
        <f t="shared" si="21"/>
        <v>2052</v>
      </c>
      <c r="M53" s="52"/>
      <c r="N53" s="41">
        <f t="shared" si="22"/>
        <v>0</v>
      </c>
      <c r="O53" s="42"/>
      <c r="P53" s="43">
        <f t="shared" si="23"/>
        <v>0</v>
      </c>
      <c r="Q53" s="53">
        <f t="shared" si="24"/>
        <v>0</v>
      </c>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row>
    <row r="54" spans="1:172" s="58" customFormat="1" ht="14.1" customHeight="1">
      <c r="A54" s="97" t="s">
        <v>111</v>
      </c>
      <c r="B54" s="66"/>
      <c r="C54" s="57">
        <v>85</v>
      </c>
      <c r="D54" s="34">
        <f t="shared" si="17"/>
        <v>80.75</v>
      </c>
      <c r="E54" s="35"/>
      <c r="F54" s="36"/>
      <c r="G54" s="68">
        <f t="shared" si="18"/>
        <v>150</v>
      </c>
      <c r="H54" s="34">
        <f t="shared" si="19"/>
        <v>142.5</v>
      </c>
      <c r="I54" s="49"/>
      <c r="J54" s="50"/>
      <c r="K54" s="51">
        <f t="shared" si="20"/>
        <v>1360</v>
      </c>
      <c r="L54" s="34">
        <f t="shared" si="21"/>
        <v>1292</v>
      </c>
      <c r="M54" s="52"/>
      <c r="N54" s="41">
        <f t="shared" si="22"/>
        <v>0</v>
      </c>
      <c r="O54" s="42"/>
      <c r="P54" s="43">
        <f t="shared" si="23"/>
        <v>0</v>
      </c>
      <c r="Q54" s="53">
        <f t="shared" si="24"/>
        <v>0</v>
      </c>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row>
    <row r="55" spans="1:172" s="16" customFormat="1" ht="14.1" customHeight="1">
      <c r="A55" s="119" t="s">
        <v>39</v>
      </c>
      <c r="B55" s="101"/>
      <c r="C55" s="83">
        <v>85</v>
      </c>
      <c r="D55" s="34">
        <f t="shared" si="17"/>
        <v>80.75</v>
      </c>
      <c r="E55" s="35"/>
      <c r="F55" s="36"/>
      <c r="G55" s="68">
        <f t="shared" si="18"/>
        <v>150</v>
      </c>
      <c r="H55" s="34">
        <f t="shared" si="19"/>
        <v>142.5</v>
      </c>
      <c r="I55" s="49"/>
      <c r="J55" s="50"/>
      <c r="K55" s="51">
        <f t="shared" si="20"/>
        <v>1360</v>
      </c>
      <c r="L55" s="34">
        <f t="shared" si="21"/>
        <v>1292</v>
      </c>
      <c r="M55" s="52"/>
      <c r="N55" s="41">
        <f t="shared" si="22"/>
        <v>0</v>
      </c>
      <c r="O55" s="42"/>
      <c r="P55" s="43">
        <f t="shared" si="23"/>
        <v>0</v>
      </c>
      <c r="Q55" s="53">
        <f t="shared" si="24"/>
        <v>0</v>
      </c>
    </row>
    <row r="56" spans="1:172" s="60" customFormat="1" ht="14.1" customHeight="1">
      <c r="A56" s="97" t="s">
        <v>115</v>
      </c>
      <c r="B56" s="66"/>
      <c r="C56" s="48">
        <v>85</v>
      </c>
      <c r="D56" s="34">
        <f t="shared" si="17"/>
        <v>80.75</v>
      </c>
      <c r="E56" s="35"/>
      <c r="F56" s="36"/>
      <c r="G56" s="68">
        <f t="shared" si="18"/>
        <v>150</v>
      </c>
      <c r="H56" s="34">
        <f t="shared" si="19"/>
        <v>142.5</v>
      </c>
      <c r="I56" s="49"/>
      <c r="J56" s="50"/>
      <c r="K56" s="51">
        <f t="shared" si="20"/>
        <v>1360</v>
      </c>
      <c r="L56" s="34">
        <f t="shared" si="21"/>
        <v>1292</v>
      </c>
      <c r="M56" s="52"/>
      <c r="N56" s="41">
        <f t="shared" si="22"/>
        <v>0</v>
      </c>
      <c r="O56" s="42"/>
      <c r="P56" s="43">
        <f t="shared" si="23"/>
        <v>0</v>
      </c>
      <c r="Q56" s="53">
        <f t="shared" si="24"/>
        <v>0</v>
      </c>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row>
    <row r="57" spans="1:172" s="16" customFormat="1" ht="33" customHeight="1">
      <c r="A57" s="10" t="s">
        <v>40</v>
      </c>
      <c r="B57" s="10"/>
      <c r="C57" s="10"/>
      <c r="D57" s="10"/>
      <c r="E57" s="10"/>
      <c r="F57" s="10"/>
      <c r="G57" s="10"/>
      <c r="H57" s="10"/>
      <c r="I57" s="10"/>
      <c r="J57" s="10"/>
      <c r="K57" s="10"/>
      <c r="L57" s="10"/>
      <c r="M57" s="10"/>
      <c r="N57" s="10"/>
      <c r="O57" s="10"/>
      <c r="P57" s="10"/>
      <c r="Q57" s="10"/>
    </row>
    <row r="58" spans="1:172" s="16" customFormat="1" ht="14.1" customHeight="1">
      <c r="A58" s="97" t="s">
        <v>41</v>
      </c>
      <c r="B58" s="56"/>
      <c r="C58" s="118">
        <v>70</v>
      </c>
      <c r="D58" s="34">
        <f t="shared" ref="D58:D72" si="25">C58-C58*$P$99</f>
        <v>66.5</v>
      </c>
      <c r="E58" s="35"/>
      <c r="F58" s="36"/>
      <c r="G58" s="68">
        <f t="shared" ref="G58:G72" si="26">C58*2-20</f>
        <v>120</v>
      </c>
      <c r="H58" s="34">
        <f t="shared" ref="H58:H72" si="27">G58-G58*$P$99</f>
        <v>114</v>
      </c>
      <c r="I58" s="49"/>
      <c r="J58" s="50"/>
      <c r="K58" s="51">
        <f t="shared" ref="K58:K72" si="28">(C58-17)*20</f>
        <v>1060</v>
      </c>
      <c r="L58" s="34">
        <f t="shared" ref="L58:L72" si="29">K58-K58*$P$99</f>
        <v>1007</v>
      </c>
      <c r="M58" s="52"/>
      <c r="N58" s="41">
        <f t="shared" ref="N58:N72" si="30">C58*E58+G58*I58+K58*M58</f>
        <v>0</v>
      </c>
      <c r="O58" s="42"/>
      <c r="P58" s="43">
        <f t="shared" ref="P58:P72" si="31">D58*E58+H58*I58+L58*M58</f>
        <v>0</v>
      </c>
      <c r="Q58" s="53">
        <f t="shared" ref="Q58:Q72" si="32">E58*0.05+I58*0.1+M58</f>
        <v>0</v>
      </c>
    </row>
    <row r="59" spans="1:172" s="16" customFormat="1" ht="14.1" customHeight="1">
      <c r="A59" s="97" t="s">
        <v>42</v>
      </c>
      <c r="B59" s="56"/>
      <c r="C59" s="118">
        <v>85</v>
      </c>
      <c r="D59" s="34">
        <f t="shared" si="25"/>
        <v>80.75</v>
      </c>
      <c r="E59" s="35"/>
      <c r="F59" s="36"/>
      <c r="G59" s="68">
        <f t="shared" si="26"/>
        <v>150</v>
      </c>
      <c r="H59" s="34">
        <f t="shared" si="27"/>
        <v>142.5</v>
      </c>
      <c r="I59" s="49"/>
      <c r="J59" s="50"/>
      <c r="K59" s="51">
        <f t="shared" si="28"/>
        <v>1360</v>
      </c>
      <c r="L59" s="34">
        <f t="shared" si="29"/>
        <v>1292</v>
      </c>
      <c r="M59" s="52"/>
      <c r="N59" s="41">
        <f t="shared" si="30"/>
        <v>0</v>
      </c>
      <c r="O59" s="42"/>
      <c r="P59" s="43">
        <f t="shared" si="31"/>
        <v>0</v>
      </c>
      <c r="Q59" s="53">
        <f t="shared" si="32"/>
        <v>0</v>
      </c>
    </row>
    <row r="60" spans="1:172" s="102" customFormat="1" ht="14.1" customHeight="1">
      <c r="A60" s="97" t="s">
        <v>116</v>
      </c>
      <c r="B60" s="66"/>
      <c r="C60" s="118">
        <v>70</v>
      </c>
      <c r="D60" s="34">
        <f t="shared" si="25"/>
        <v>66.5</v>
      </c>
      <c r="E60" s="35"/>
      <c r="F60" s="36"/>
      <c r="G60" s="68">
        <f t="shared" si="26"/>
        <v>120</v>
      </c>
      <c r="H60" s="34">
        <f t="shared" si="27"/>
        <v>114</v>
      </c>
      <c r="I60" s="49"/>
      <c r="J60" s="50"/>
      <c r="K60" s="51">
        <f t="shared" si="28"/>
        <v>1060</v>
      </c>
      <c r="L60" s="34">
        <f t="shared" si="29"/>
        <v>1007</v>
      </c>
      <c r="M60" s="52"/>
      <c r="N60" s="41">
        <f t="shared" si="30"/>
        <v>0</v>
      </c>
      <c r="O60" s="42"/>
      <c r="P60" s="43">
        <f t="shared" si="31"/>
        <v>0</v>
      </c>
      <c r="Q60" s="53">
        <f t="shared" si="32"/>
        <v>0</v>
      </c>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row>
    <row r="61" spans="1:172" s="16" customFormat="1" ht="14.1" customHeight="1">
      <c r="A61" s="97" t="s">
        <v>43</v>
      </c>
      <c r="B61" s="66"/>
      <c r="C61" s="118">
        <v>70</v>
      </c>
      <c r="D61" s="34">
        <f t="shared" si="25"/>
        <v>66.5</v>
      </c>
      <c r="E61" s="35"/>
      <c r="F61" s="36"/>
      <c r="G61" s="68">
        <f t="shared" si="26"/>
        <v>120</v>
      </c>
      <c r="H61" s="34">
        <f t="shared" si="27"/>
        <v>114</v>
      </c>
      <c r="I61" s="49"/>
      <c r="J61" s="50"/>
      <c r="K61" s="51">
        <f t="shared" si="28"/>
        <v>1060</v>
      </c>
      <c r="L61" s="34">
        <f t="shared" si="29"/>
        <v>1007</v>
      </c>
      <c r="M61" s="52"/>
      <c r="N61" s="41">
        <f t="shared" si="30"/>
        <v>0</v>
      </c>
      <c r="O61" s="42"/>
      <c r="P61" s="43">
        <f t="shared" si="31"/>
        <v>0</v>
      </c>
      <c r="Q61" s="53">
        <f t="shared" si="32"/>
        <v>0</v>
      </c>
    </row>
    <row r="62" spans="1:172" s="16" customFormat="1" ht="14.1" customHeight="1">
      <c r="A62" s="97" t="s">
        <v>117</v>
      </c>
      <c r="B62" s="66"/>
      <c r="C62" s="120">
        <v>85</v>
      </c>
      <c r="D62" s="34">
        <f t="shared" si="25"/>
        <v>80.75</v>
      </c>
      <c r="E62" s="35"/>
      <c r="F62" s="36"/>
      <c r="G62" s="68">
        <f t="shared" si="26"/>
        <v>150</v>
      </c>
      <c r="H62" s="34">
        <f t="shared" si="27"/>
        <v>142.5</v>
      </c>
      <c r="I62" s="49"/>
      <c r="J62" s="50"/>
      <c r="K62" s="51">
        <f t="shared" si="28"/>
        <v>1360</v>
      </c>
      <c r="L62" s="34">
        <f t="shared" si="29"/>
        <v>1292</v>
      </c>
      <c r="M62" s="52"/>
      <c r="N62" s="41">
        <f t="shared" si="30"/>
        <v>0</v>
      </c>
      <c r="O62" s="42"/>
      <c r="P62" s="43">
        <f t="shared" si="31"/>
        <v>0</v>
      </c>
      <c r="Q62" s="53">
        <f t="shared" si="32"/>
        <v>0</v>
      </c>
    </row>
    <row r="63" spans="1:172" s="16" customFormat="1" ht="14.1" customHeight="1">
      <c r="A63" s="121" t="s">
        <v>44</v>
      </c>
      <c r="B63" s="122"/>
      <c r="C63" s="118">
        <v>70</v>
      </c>
      <c r="D63" s="34">
        <f t="shared" si="25"/>
        <v>66.5</v>
      </c>
      <c r="E63" s="35"/>
      <c r="F63" s="36"/>
      <c r="G63" s="68">
        <f t="shared" si="26"/>
        <v>120</v>
      </c>
      <c r="H63" s="34">
        <f t="shared" si="27"/>
        <v>114</v>
      </c>
      <c r="I63" s="49"/>
      <c r="J63" s="50"/>
      <c r="K63" s="51">
        <f t="shared" si="28"/>
        <v>1060</v>
      </c>
      <c r="L63" s="34">
        <f t="shared" si="29"/>
        <v>1007</v>
      </c>
      <c r="M63" s="52"/>
      <c r="N63" s="41">
        <f t="shared" si="30"/>
        <v>0</v>
      </c>
      <c r="O63" s="42"/>
      <c r="P63" s="43">
        <f t="shared" si="31"/>
        <v>0</v>
      </c>
      <c r="Q63" s="53">
        <f t="shared" si="32"/>
        <v>0</v>
      </c>
    </row>
    <row r="64" spans="1:172" s="102" customFormat="1" ht="14.1" customHeight="1">
      <c r="A64" s="97" t="s">
        <v>45</v>
      </c>
      <c r="B64" s="66"/>
      <c r="C64" s="104">
        <v>85</v>
      </c>
      <c r="D64" s="34">
        <f t="shared" si="25"/>
        <v>80.75</v>
      </c>
      <c r="E64" s="35"/>
      <c r="F64" s="36"/>
      <c r="G64" s="68">
        <f t="shared" si="26"/>
        <v>150</v>
      </c>
      <c r="H64" s="34">
        <f t="shared" si="27"/>
        <v>142.5</v>
      </c>
      <c r="I64" s="49"/>
      <c r="J64" s="50"/>
      <c r="K64" s="51">
        <f t="shared" si="28"/>
        <v>1360</v>
      </c>
      <c r="L64" s="34">
        <f t="shared" si="29"/>
        <v>1292</v>
      </c>
      <c r="M64" s="52"/>
      <c r="N64" s="41">
        <f t="shared" si="30"/>
        <v>0</v>
      </c>
      <c r="O64" s="42"/>
      <c r="P64" s="43">
        <f t="shared" si="31"/>
        <v>0</v>
      </c>
      <c r="Q64" s="53">
        <f t="shared" si="32"/>
        <v>0</v>
      </c>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row>
    <row r="65" spans="1:172" s="16" customFormat="1" ht="14.1" customHeight="1">
      <c r="A65" s="97" t="s">
        <v>46</v>
      </c>
      <c r="B65" s="66"/>
      <c r="C65" s="118">
        <v>70</v>
      </c>
      <c r="D65" s="34">
        <f t="shared" si="25"/>
        <v>66.5</v>
      </c>
      <c r="E65" s="35"/>
      <c r="F65" s="36"/>
      <c r="G65" s="68">
        <f t="shared" si="26"/>
        <v>120</v>
      </c>
      <c r="H65" s="34">
        <f t="shared" si="27"/>
        <v>114</v>
      </c>
      <c r="I65" s="49"/>
      <c r="J65" s="50"/>
      <c r="K65" s="51">
        <f t="shared" si="28"/>
        <v>1060</v>
      </c>
      <c r="L65" s="34">
        <f t="shared" si="29"/>
        <v>1007</v>
      </c>
      <c r="M65" s="52"/>
      <c r="N65" s="41">
        <f t="shared" si="30"/>
        <v>0</v>
      </c>
      <c r="O65" s="42"/>
      <c r="P65" s="43">
        <f t="shared" si="31"/>
        <v>0</v>
      </c>
      <c r="Q65" s="53">
        <f t="shared" si="32"/>
        <v>0</v>
      </c>
    </row>
    <row r="66" spans="1:172" s="60" customFormat="1" ht="32.1" customHeight="1">
      <c r="A66" s="123" t="s">
        <v>47</v>
      </c>
      <c r="B66" s="117"/>
      <c r="C66" s="118">
        <v>70</v>
      </c>
      <c r="D66" s="34">
        <f t="shared" si="25"/>
        <v>66.5</v>
      </c>
      <c r="E66" s="35"/>
      <c r="F66" s="36"/>
      <c r="G66" s="68">
        <f t="shared" si="26"/>
        <v>120</v>
      </c>
      <c r="H66" s="34">
        <f t="shared" si="27"/>
        <v>114</v>
      </c>
      <c r="I66" s="49"/>
      <c r="J66" s="50"/>
      <c r="K66" s="51">
        <f t="shared" si="28"/>
        <v>1060</v>
      </c>
      <c r="L66" s="34">
        <f t="shared" si="29"/>
        <v>1007</v>
      </c>
      <c r="M66" s="52"/>
      <c r="N66" s="41">
        <f t="shared" si="30"/>
        <v>0</v>
      </c>
      <c r="O66" s="42"/>
      <c r="P66" s="43">
        <f t="shared" si="31"/>
        <v>0</v>
      </c>
      <c r="Q66" s="53">
        <f t="shared" si="32"/>
        <v>0</v>
      </c>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row>
    <row r="67" spans="1:172" s="58" customFormat="1" ht="14.1" customHeight="1">
      <c r="A67" s="97" t="s">
        <v>26</v>
      </c>
      <c r="B67" s="66"/>
      <c r="C67" s="124">
        <v>85</v>
      </c>
      <c r="D67" s="34">
        <f t="shared" si="25"/>
        <v>80.75</v>
      </c>
      <c r="E67" s="35"/>
      <c r="F67" s="36"/>
      <c r="G67" s="68">
        <f t="shared" si="26"/>
        <v>150</v>
      </c>
      <c r="H67" s="34">
        <f t="shared" si="27"/>
        <v>142.5</v>
      </c>
      <c r="I67" s="49"/>
      <c r="J67" s="50"/>
      <c r="K67" s="51">
        <f t="shared" si="28"/>
        <v>1360</v>
      </c>
      <c r="L67" s="34">
        <f t="shared" si="29"/>
        <v>1292</v>
      </c>
      <c r="M67" s="52"/>
      <c r="N67" s="41">
        <f t="shared" si="30"/>
        <v>0</v>
      </c>
      <c r="O67" s="42"/>
      <c r="P67" s="43">
        <f t="shared" si="31"/>
        <v>0</v>
      </c>
      <c r="Q67" s="53">
        <f t="shared" si="32"/>
        <v>0</v>
      </c>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row>
    <row r="68" spans="1:172" s="61" customFormat="1" ht="14.1" customHeight="1">
      <c r="A68" s="97" t="s">
        <v>48</v>
      </c>
      <c r="B68" s="66"/>
      <c r="C68" s="104">
        <v>85</v>
      </c>
      <c r="D68" s="34">
        <f t="shared" si="25"/>
        <v>80.75</v>
      </c>
      <c r="E68" s="35"/>
      <c r="F68" s="36"/>
      <c r="G68" s="68">
        <f t="shared" si="26"/>
        <v>150</v>
      </c>
      <c r="H68" s="34">
        <f t="shared" si="27"/>
        <v>142.5</v>
      </c>
      <c r="I68" s="49"/>
      <c r="J68" s="50"/>
      <c r="K68" s="51">
        <f t="shared" si="28"/>
        <v>1360</v>
      </c>
      <c r="L68" s="34">
        <f t="shared" si="29"/>
        <v>1292</v>
      </c>
      <c r="M68" s="52"/>
      <c r="N68" s="41">
        <f t="shared" si="30"/>
        <v>0</v>
      </c>
      <c r="O68" s="42"/>
      <c r="P68" s="43">
        <f t="shared" si="31"/>
        <v>0</v>
      </c>
      <c r="Q68" s="53">
        <f t="shared" si="32"/>
        <v>0</v>
      </c>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row>
    <row r="69" spans="1:172" s="102" customFormat="1" ht="14.1" customHeight="1">
      <c r="A69" s="97" t="s">
        <v>83</v>
      </c>
      <c r="B69" s="66"/>
      <c r="C69" s="112">
        <v>70</v>
      </c>
      <c r="D69" s="34">
        <f t="shared" si="25"/>
        <v>66.5</v>
      </c>
      <c r="E69" s="35"/>
      <c r="F69" s="36"/>
      <c r="G69" s="68">
        <f t="shared" si="26"/>
        <v>120</v>
      </c>
      <c r="H69" s="34">
        <f t="shared" si="27"/>
        <v>114</v>
      </c>
      <c r="I69" s="49"/>
      <c r="J69" s="50"/>
      <c r="K69" s="51">
        <f t="shared" si="28"/>
        <v>1060</v>
      </c>
      <c r="L69" s="34">
        <f t="shared" si="29"/>
        <v>1007</v>
      </c>
      <c r="M69" s="52"/>
      <c r="N69" s="41">
        <f t="shared" si="30"/>
        <v>0</v>
      </c>
      <c r="O69" s="42"/>
      <c r="P69" s="43">
        <f t="shared" si="31"/>
        <v>0</v>
      </c>
      <c r="Q69" s="53">
        <f t="shared" si="32"/>
        <v>0</v>
      </c>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row>
    <row r="70" spans="1:172" s="16" customFormat="1" ht="14.1" customHeight="1">
      <c r="A70" s="97" t="s">
        <v>49</v>
      </c>
      <c r="B70" s="66"/>
      <c r="C70" s="112">
        <v>70</v>
      </c>
      <c r="D70" s="34">
        <f t="shared" si="25"/>
        <v>66.5</v>
      </c>
      <c r="E70" s="35"/>
      <c r="F70" s="36"/>
      <c r="G70" s="68">
        <f t="shared" si="26"/>
        <v>120</v>
      </c>
      <c r="H70" s="34">
        <f t="shared" si="27"/>
        <v>114</v>
      </c>
      <c r="I70" s="49"/>
      <c r="J70" s="50"/>
      <c r="K70" s="51">
        <f t="shared" si="28"/>
        <v>1060</v>
      </c>
      <c r="L70" s="34">
        <f t="shared" si="29"/>
        <v>1007</v>
      </c>
      <c r="M70" s="52"/>
      <c r="N70" s="41">
        <f t="shared" si="30"/>
        <v>0</v>
      </c>
      <c r="O70" s="42"/>
      <c r="P70" s="43">
        <f t="shared" si="31"/>
        <v>0</v>
      </c>
      <c r="Q70" s="53">
        <f t="shared" si="32"/>
        <v>0</v>
      </c>
    </row>
    <row r="71" spans="1:172" s="102" customFormat="1" ht="21" customHeight="1">
      <c r="A71" s="97" t="s">
        <v>50</v>
      </c>
      <c r="B71" s="66"/>
      <c r="C71" s="111">
        <v>62</v>
      </c>
      <c r="D71" s="34">
        <f t="shared" si="25"/>
        <v>58.9</v>
      </c>
      <c r="E71" s="35"/>
      <c r="F71" s="36"/>
      <c r="G71" s="68">
        <f t="shared" si="26"/>
        <v>104</v>
      </c>
      <c r="H71" s="34">
        <f t="shared" si="27"/>
        <v>98.8</v>
      </c>
      <c r="I71" s="49"/>
      <c r="J71" s="50"/>
      <c r="K71" s="51">
        <f t="shared" si="28"/>
        <v>900</v>
      </c>
      <c r="L71" s="34">
        <f t="shared" si="29"/>
        <v>855</v>
      </c>
      <c r="M71" s="52"/>
      <c r="N71" s="41">
        <f t="shared" si="30"/>
        <v>0</v>
      </c>
      <c r="O71" s="42"/>
      <c r="P71" s="43">
        <f t="shared" si="31"/>
        <v>0</v>
      </c>
      <c r="Q71" s="53">
        <f t="shared" si="32"/>
        <v>0</v>
      </c>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row>
    <row r="72" spans="1:172" s="60" customFormat="1" ht="14.1" customHeight="1">
      <c r="A72" s="97" t="s">
        <v>89</v>
      </c>
      <c r="B72" s="47"/>
      <c r="C72" s="83">
        <v>85</v>
      </c>
      <c r="D72" s="34">
        <f t="shared" si="25"/>
        <v>80.75</v>
      </c>
      <c r="E72" s="35"/>
      <c r="F72" s="36"/>
      <c r="G72" s="68">
        <f t="shared" si="26"/>
        <v>150</v>
      </c>
      <c r="H72" s="34">
        <f t="shared" si="27"/>
        <v>142.5</v>
      </c>
      <c r="I72" s="49"/>
      <c r="J72" s="50"/>
      <c r="K72" s="51">
        <f t="shared" si="28"/>
        <v>1360</v>
      </c>
      <c r="L72" s="34">
        <f t="shared" si="29"/>
        <v>1292</v>
      </c>
      <c r="M72" s="52"/>
      <c r="N72" s="41">
        <f t="shared" si="30"/>
        <v>0</v>
      </c>
      <c r="O72" s="42"/>
      <c r="P72" s="43">
        <f t="shared" si="31"/>
        <v>0</v>
      </c>
      <c r="Q72" s="53">
        <f t="shared" si="32"/>
        <v>0</v>
      </c>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row>
    <row r="73" spans="1:172" s="60" customFormat="1" ht="26.25" customHeight="1">
      <c r="A73" s="10" t="s">
        <v>84</v>
      </c>
      <c r="B73" s="10"/>
      <c r="C73" s="10"/>
      <c r="D73" s="10"/>
      <c r="E73" s="10"/>
      <c r="F73" s="10"/>
      <c r="G73" s="10"/>
      <c r="H73" s="10"/>
      <c r="I73" s="10"/>
      <c r="J73" s="10"/>
      <c r="K73" s="10"/>
      <c r="L73" s="10"/>
      <c r="M73" s="10"/>
      <c r="N73" s="10"/>
      <c r="O73" s="10"/>
      <c r="P73" s="10"/>
      <c r="Q73" s="10"/>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row>
    <row r="74" spans="1:172" s="60" customFormat="1" ht="14.1" customHeight="1">
      <c r="A74" s="125" t="s">
        <v>51</v>
      </c>
      <c r="B74" s="47"/>
      <c r="C74" s="48"/>
      <c r="D74" s="34"/>
      <c r="E74" s="35"/>
      <c r="F74" s="36"/>
      <c r="G74" s="68">
        <v>130</v>
      </c>
      <c r="H74" s="34">
        <f t="shared" ref="H74:H85" si="33">G74-G74*$P$99</f>
        <v>123.5</v>
      </c>
      <c r="I74" s="49"/>
      <c r="J74" s="50"/>
      <c r="K74" s="51">
        <f t="shared" ref="K74:K85" si="34">(G74-17)*10</f>
        <v>1130</v>
      </c>
      <c r="L74" s="34">
        <f t="shared" ref="L74:L85" si="35">K74-K74*$P$99</f>
        <v>1073.5</v>
      </c>
      <c r="M74" s="52"/>
      <c r="N74" s="41">
        <f t="shared" ref="N74:N85" si="36">C74*E74+G74*I74+K74*M74</f>
        <v>0</v>
      </c>
      <c r="O74" s="42"/>
      <c r="P74" s="43">
        <f t="shared" ref="P74:P85" si="37">D74*E74+H74*I74+L74*M74</f>
        <v>0</v>
      </c>
      <c r="Q74" s="53">
        <f t="shared" ref="Q74:Q85" si="38">E74*0.05+I74*0.1+M74</f>
        <v>0</v>
      </c>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row>
    <row r="75" spans="1:172" s="60" customFormat="1" ht="14.1" customHeight="1">
      <c r="A75" s="126" t="s">
        <v>52</v>
      </c>
      <c r="B75" s="47"/>
      <c r="C75" s="48"/>
      <c r="D75" s="34"/>
      <c r="E75" s="35"/>
      <c r="F75" s="36"/>
      <c r="G75" s="68">
        <v>130</v>
      </c>
      <c r="H75" s="34">
        <f t="shared" si="33"/>
        <v>123.5</v>
      </c>
      <c r="I75" s="49"/>
      <c r="J75" s="50"/>
      <c r="K75" s="51">
        <f t="shared" si="34"/>
        <v>1130</v>
      </c>
      <c r="L75" s="34">
        <f t="shared" si="35"/>
        <v>1073.5</v>
      </c>
      <c r="M75" s="52"/>
      <c r="N75" s="41">
        <f t="shared" si="36"/>
        <v>0</v>
      </c>
      <c r="O75" s="42"/>
      <c r="P75" s="43">
        <f t="shared" si="37"/>
        <v>0</v>
      </c>
      <c r="Q75" s="53">
        <f t="shared" si="38"/>
        <v>0</v>
      </c>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row>
    <row r="76" spans="1:172" s="60" customFormat="1" ht="14.1" customHeight="1">
      <c r="A76" s="126" t="s">
        <v>85</v>
      </c>
      <c r="B76" s="47"/>
      <c r="C76" s="48"/>
      <c r="D76" s="34"/>
      <c r="E76" s="35"/>
      <c r="F76" s="36"/>
      <c r="G76" s="68">
        <v>131</v>
      </c>
      <c r="H76" s="34">
        <f t="shared" si="33"/>
        <v>124.45</v>
      </c>
      <c r="I76" s="49"/>
      <c r="J76" s="50"/>
      <c r="K76" s="51">
        <f t="shared" si="34"/>
        <v>1140</v>
      </c>
      <c r="L76" s="34">
        <f t="shared" si="35"/>
        <v>1083</v>
      </c>
      <c r="M76" s="52"/>
      <c r="N76" s="41">
        <f t="shared" si="36"/>
        <v>0</v>
      </c>
      <c r="O76" s="42"/>
      <c r="P76" s="43">
        <f t="shared" si="37"/>
        <v>0</v>
      </c>
      <c r="Q76" s="53">
        <f t="shared" si="38"/>
        <v>0</v>
      </c>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row>
    <row r="77" spans="1:172" s="60" customFormat="1" ht="14.1" customHeight="1">
      <c r="A77" s="126" t="s">
        <v>86</v>
      </c>
      <c r="B77" s="47"/>
      <c r="C77" s="48"/>
      <c r="D77" s="34"/>
      <c r="E77" s="35"/>
      <c r="F77" s="36"/>
      <c r="G77" s="68">
        <v>130</v>
      </c>
      <c r="H77" s="34">
        <f t="shared" si="33"/>
        <v>123.5</v>
      </c>
      <c r="I77" s="49"/>
      <c r="J77" s="50"/>
      <c r="K77" s="51">
        <f t="shared" si="34"/>
        <v>1130</v>
      </c>
      <c r="L77" s="34">
        <f t="shared" si="35"/>
        <v>1073.5</v>
      </c>
      <c r="M77" s="52"/>
      <c r="N77" s="41">
        <f t="shared" si="36"/>
        <v>0</v>
      </c>
      <c r="O77" s="42"/>
      <c r="P77" s="43">
        <f t="shared" si="37"/>
        <v>0</v>
      </c>
      <c r="Q77" s="53">
        <f t="shared" si="38"/>
        <v>0</v>
      </c>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row>
    <row r="78" spans="1:172" s="60" customFormat="1" ht="14.1" customHeight="1">
      <c r="A78" s="126" t="s">
        <v>53</v>
      </c>
      <c r="B78" s="47"/>
      <c r="C78" s="48"/>
      <c r="D78" s="34"/>
      <c r="E78" s="35"/>
      <c r="F78" s="36"/>
      <c r="G78" s="68">
        <v>130</v>
      </c>
      <c r="H78" s="34">
        <f t="shared" si="33"/>
        <v>123.5</v>
      </c>
      <c r="I78" s="49"/>
      <c r="J78" s="50"/>
      <c r="K78" s="51">
        <f t="shared" si="34"/>
        <v>1130</v>
      </c>
      <c r="L78" s="34">
        <f t="shared" si="35"/>
        <v>1073.5</v>
      </c>
      <c r="M78" s="52"/>
      <c r="N78" s="41">
        <f t="shared" si="36"/>
        <v>0</v>
      </c>
      <c r="O78" s="42"/>
      <c r="P78" s="43">
        <f t="shared" si="37"/>
        <v>0</v>
      </c>
      <c r="Q78" s="53">
        <f t="shared" si="38"/>
        <v>0</v>
      </c>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row>
    <row r="79" spans="1:172" s="60" customFormat="1" ht="14.1" customHeight="1">
      <c r="A79" s="126" t="s">
        <v>54</v>
      </c>
      <c r="B79" s="47"/>
      <c r="C79" s="48"/>
      <c r="D79" s="34"/>
      <c r="E79" s="35"/>
      <c r="F79" s="36"/>
      <c r="G79" s="68">
        <v>130</v>
      </c>
      <c r="H79" s="34">
        <f t="shared" si="33"/>
        <v>123.5</v>
      </c>
      <c r="I79" s="49"/>
      <c r="J79" s="50"/>
      <c r="K79" s="51">
        <f t="shared" si="34"/>
        <v>1130</v>
      </c>
      <c r="L79" s="34">
        <f t="shared" si="35"/>
        <v>1073.5</v>
      </c>
      <c r="M79" s="52"/>
      <c r="N79" s="41">
        <f t="shared" si="36"/>
        <v>0</v>
      </c>
      <c r="O79" s="42"/>
      <c r="P79" s="43">
        <f t="shared" si="37"/>
        <v>0</v>
      </c>
      <c r="Q79" s="53">
        <f t="shared" si="38"/>
        <v>0</v>
      </c>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row>
    <row r="80" spans="1:172" s="60" customFormat="1" ht="14.1" customHeight="1">
      <c r="A80" s="126" t="s">
        <v>55</v>
      </c>
      <c r="B80" s="47"/>
      <c r="C80" s="48"/>
      <c r="D80" s="34"/>
      <c r="E80" s="35"/>
      <c r="F80" s="36"/>
      <c r="G80" s="68">
        <v>130</v>
      </c>
      <c r="H80" s="34">
        <f t="shared" si="33"/>
        <v>123.5</v>
      </c>
      <c r="I80" s="49"/>
      <c r="J80" s="50"/>
      <c r="K80" s="51">
        <f t="shared" si="34"/>
        <v>1130</v>
      </c>
      <c r="L80" s="34">
        <f t="shared" si="35"/>
        <v>1073.5</v>
      </c>
      <c r="M80" s="52"/>
      <c r="N80" s="41">
        <f t="shared" si="36"/>
        <v>0</v>
      </c>
      <c r="O80" s="42"/>
      <c r="P80" s="43">
        <f t="shared" si="37"/>
        <v>0</v>
      </c>
      <c r="Q80" s="53">
        <f t="shared" si="38"/>
        <v>0</v>
      </c>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row>
    <row r="81" spans="1:172" s="60" customFormat="1" ht="14.1" customHeight="1">
      <c r="A81" s="126" t="s">
        <v>87</v>
      </c>
      <c r="B81" s="47"/>
      <c r="C81" s="48"/>
      <c r="D81" s="34"/>
      <c r="E81" s="35"/>
      <c r="F81" s="36"/>
      <c r="G81" s="68">
        <v>130</v>
      </c>
      <c r="H81" s="34">
        <f t="shared" si="33"/>
        <v>123.5</v>
      </c>
      <c r="I81" s="49"/>
      <c r="J81" s="50"/>
      <c r="K81" s="51">
        <f t="shared" si="34"/>
        <v>1130</v>
      </c>
      <c r="L81" s="34">
        <f t="shared" si="35"/>
        <v>1073.5</v>
      </c>
      <c r="M81" s="52"/>
      <c r="N81" s="41">
        <f t="shared" si="36"/>
        <v>0</v>
      </c>
      <c r="O81" s="42"/>
      <c r="P81" s="43">
        <f t="shared" si="37"/>
        <v>0</v>
      </c>
      <c r="Q81" s="53">
        <f t="shared" si="38"/>
        <v>0</v>
      </c>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row>
    <row r="82" spans="1:172" s="60" customFormat="1" ht="14.1" customHeight="1">
      <c r="A82" s="126" t="s">
        <v>88</v>
      </c>
      <c r="B82" s="47"/>
      <c r="C82" s="48"/>
      <c r="D82" s="34"/>
      <c r="E82" s="35"/>
      <c r="F82" s="36"/>
      <c r="G82" s="68">
        <v>130</v>
      </c>
      <c r="H82" s="34">
        <f t="shared" si="33"/>
        <v>123.5</v>
      </c>
      <c r="I82" s="49"/>
      <c r="J82" s="50"/>
      <c r="K82" s="51">
        <f t="shared" si="34"/>
        <v>1130</v>
      </c>
      <c r="L82" s="34">
        <f t="shared" si="35"/>
        <v>1073.5</v>
      </c>
      <c r="M82" s="52"/>
      <c r="N82" s="41">
        <f t="shared" si="36"/>
        <v>0</v>
      </c>
      <c r="O82" s="42"/>
      <c r="P82" s="43">
        <f t="shared" si="37"/>
        <v>0</v>
      </c>
      <c r="Q82" s="53">
        <f t="shared" si="38"/>
        <v>0</v>
      </c>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row>
    <row r="83" spans="1:172" s="60" customFormat="1" ht="14.1" customHeight="1">
      <c r="A83" s="127" t="s">
        <v>56</v>
      </c>
      <c r="B83" s="47"/>
      <c r="C83" s="48"/>
      <c r="D83" s="34"/>
      <c r="E83" s="35"/>
      <c r="F83" s="36"/>
      <c r="G83" s="68">
        <v>130</v>
      </c>
      <c r="H83" s="34">
        <f t="shared" si="33"/>
        <v>123.5</v>
      </c>
      <c r="I83" s="49"/>
      <c r="J83" s="50"/>
      <c r="K83" s="51">
        <f t="shared" si="34"/>
        <v>1130</v>
      </c>
      <c r="L83" s="34">
        <f t="shared" si="35"/>
        <v>1073.5</v>
      </c>
      <c r="M83" s="52"/>
      <c r="N83" s="41">
        <f t="shared" si="36"/>
        <v>0</v>
      </c>
      <c r="O83" s="42"/>
      <c r="P83" s="43">
        <f t="shared" si="37"/>
        <v>0</v>
      </c>
      <c r="Q83" s="53">
        <f t="shared" si="38"/>
        <v>0</v>
      </c>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row>
    <row r="84" spans="1:172" s="60" customFormat="1" ht="14.1" customHeight="1">
      <c r="A84" s="128" t="s">
        <v>57</v>
      </c>
      <c r="B84" s="47"/>
      <c r="C84" s="48"/>
      <c r="D84" s="34"/>
      <c r="E84" s="35"/>
      <c r="F84" s="36"/>
      <c r="G84" s="68">
        <v>130</v>
      </c>
      <c r="H84" s="34">
        <f t="shared" si="33"/>
        <v>123.5</v>
      </c>
      <c r="I84" s="49"/>
      <c r="J84" s="50"/>
      <c r="K84" s="51">
        <f t="shared" si="34"/>
        <v>1130</v>
      </c>
      <c r="L84" s="34">
        <f t="shared" si="35"/>
        <v>1073.5</v>
      </c>
      <c r="M84" s="52"/>
      <c r="N84" s="41">
        <f t="shared" si="36"/>
        <v>0</v>
      </c>
      <c r="O84" s="42"/>
      <c r="P84" s="43">
        <f t="shared" si="37"/>
        <v>0</v>
      </c>
      <c r="Q84" s="53">
        <f t="shared" si="38"/>
        <v>0</v>
      </c>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row>
    <row r="85" spans="1:172" s="60" customFormat="1" ht="27">
      <c r="A85" s="129" t="s">
        <v>90</v>
      </c>
      <c r="B85" s="47"/>
      <c r="C85" s="48"/>
      <c r="D85" s="34"/>
      <c r="E85" s="35"/>
      <c r="F85" s="36"/>
      <c r="G85" s="68">
        <v>260</v>
      </c>
      <c r="H85" s="34">
        <f t="shared" si="33"/>
        <v>247</v>
      </c>
      <c r="I85" s="49"/>
      <c r="J85" s="50"/>
      <c r="K85" s="51">
        <f t="shared" si="34"/>
        <v>2430</v>
      </c>
      <c r="L85" s="34">
        <f t="shared" si="35"/>
        <v>2308.5</v>
      </c>
      <c r="M85" s="52"/>
      <c r="N85" s="41">
        <f t="shared" si="36"/>
        <v>0</v>
      </c>
      <c r="O85" s="42"/>
      <c r="P85" s="43">
        <f t="shared" si="37"/>
        <v>0</v>
      </c>
      <c r="Q85" s="53">
        <f t="shared" si="38"/>
        <v>0</v>
      </c>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row>
    <row r="86" spans="1:172" s="60" customFormat="1" ht="14.1" customHeight="1">
      <c r="A86" s="123" t="s">
        <v>58</v>
      </c>
      <c r="B86" s="47"/>
      <c r="C86" s="48"/>
      <c r="D86" s="34"/>
      <c r="E86" s="35"/>
      <c r="F86" s="36"/>
      <c r="G86" s="68"/>
      <c r="H86" s="34"/>
      <c r="I86" s="49"/>
      <c r="J86" s="50"/>
      <c r="K86" s="51"/>
      <c r="L86" s="34"/>
      <c r="M86" s="52"/>
      <c r="N86" s="41"/>
      <c r="O86" s="42"/>
      <c r="P86" s="43"/>
      <c r="Q86" s="53"/>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row>
    <row r="87" spans="1:172" s="60" customFormat="1" ht="14.1" customHeight="1">
      <c r="A87" s="123" t="s">
        <v>59</v>
      </c>
      <c r="B87" s="47"/>
      <c r="C87" s="48"/>
      <c r="D87" s="34"/>
      <c r="E87" s="35"/>
      <c r="F87" s="36"/>
      <c r="G87" s="68"/>
      <c r="H87" s="34"/>
      <c r="I87" s="49"/>
      <c r="J87" s="50"/>
      <c r="K87" s="51"/>
      <c r="L87" s="34"/>
      <c r="M87" s="52"/>
      <c r="N87" s="41"/>
      <c r="O87" s="42"/>
      <c r="P87" s="43"/>
      <c r="Q87" s="53"/>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row>
    <row r="88" spans="1:172" s="60" customFormat="1" ht="14.1" customHeight="1">
      <c r="A88" s="123" t="s">
        <v>60</v>
      </c>
      <c r="B88" s="47"/>
      <c r="C88" s="48"/>
      <c r="D88" s="34"/>
      <c r="E88" s="35"/>
      <c r="F88" s="36"/>
      <c r="G88" s="68"/>
      <c r="H88" s="34"/>
      <c r="I88" s="49"/>
      <c r="J88" s="50"/>
      <c r="K88" s="51"/>
      <c r="L88" s="34"/>
      <c r="M88" s="52"/>
      <c r="N88" s="41"/>
      <c r="O88" s="42"/>
      <c r="P88" s="43"/>
      <c r="Q88" s="53"/>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row>
    <row r="89" spans="1:172" s="60" customFormat="1" ht="14.1" customHeight="1">
      <c r="A89" s="123" t="s">
        <v>91</v>
      </c>
      <c r="B89" s="47"/>
      <c r="C89" s="48"/>
      <c r="D89" s="34"/>
      <c r="E89" s="35"/>
      <c r="F89" s="36"/>
      <c r="G89" s="68"/>
      <c r="H89" s="34"/>
      <c r="I89" s="49"/>
      <c r="J89" s="50"/>
      <c r="K89" s="51"/>
      <c r="L89" s="34"/>
      <c r="M89" s="52"/>
      <c r="N89" s="41"/>
      <c r="O89" s="42"/>
      <c r="P89" s="43"/>
      <c r="Q89" s="53"/>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row>
    <row r="90" spans="1:172" s="60" customFormat="1" ht="14.1" customHeight="1">
      <c r="A90" s="123" t="s">
        <v>61</v>
      </c>
      <c r="B90" s="47"/>
      <c r="C90" s="48"/>
      <c r="D90" s="34"/>
      <c r="E90" s="35"/>
      <c r="F90" s="36"/>
      <c r="G90" s="68"/>
      <c r="H90" s="34"/>
      <c r="I90" s="49"/>
      <c r="J90" s="50"/>
      <c r="K90" s="51"/>
      <c r="L90" s="34"/>
      <c r="M90" s="52"/>
      <c r="N90" s="41"/>
      <c r="O90" s="42"/>
      <c r="P90" s="43"/>
      <c r="Q90" s="53"/>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row>
    <row r="91" spans="1:172" s="60" customFormat="1" ht="14.1" customHeight="1">
      <c r="A91" s="123" t="s">
        <v>62</v>
      </c>
      <c r="B91" s="47"/>
      <c r="C91" s="48"/>
      <c r="D91" s="34"/>
      <c r="E91" s="35"/>
      <c r="F91" s="36"/>
      <c r="G91" s="68"/>
      <c r="H91" s="34"/>
      <c r="I91" s="49"/>
      <c r="J91" s="50"/>
      <c r="K91" s="51"/>
      <c r="L91" s="34"/>
      <c r="M91" s="52"/>
      <c r="N91" s="41"/>
      <c r="O91" s="42"/>
      <c r="P91" s="43"/>
      <c r="Q91" s="53"/>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row>
    <row r="92" spans="1:172" s="60" customFormat="1" ht="14.1" customHeight="1">
      <c r="A92" s="123" t="s">
        <v>63</v>
      </c>
      <c r="B92" s="47"/>
      <c r="C92" s="48"/>
      <c r="D92" s="34"/>
      <c r="E92" s="35"/>
      <c r="F92" s="36"/>
      <c r="G92" s="68"/>
      <c r="H92" s="34"/>
      <c r="I92" s="49"/>
      <c r="J92" s="50"/>
      <c r="K92" s="51"/>
      <c r="L92" s="34"/>
      <c r="M92" s="52"/>
      <c r="N92" s="41"/>
      <c r="O92" s="42"/>
      <c r="P92" s="43"/>
      <c r="Q92" s="53"/>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row>
    <row r="93" spans="1:172" ht="35.25" customHeight="1">
      <c r="A93" s="9" t="s">
        <v>92</v>
      </c>
      <c r="B93" s="9"/>
      <c r="C93" s="9"/>
      <c r="D93" s="9"/>
      <c r="E93" s="9"/>
      <c r="F93" s="9"/>
      <c r="G93" s="9"/>
      <c r="H93" s="9"/>
      <c r="I93" s="9"/>
      <c r="J93" s="9"/>
      <c r="K93" s="9"/>
      <c r="L93" s="9"/>
      <c r="M93" s="9"/>
      <c r="N93" s="9"/>
      <c r="O93" s="9"/>
      <c r="P93" s="9"/>
      <c r="Q93" s="9"/>
    </row>
    <row r="94" spans="1:172">
      <c r="A94" s="8"/>
      <c r="B94" s="8"/>
      <c r="C94" s="8"/>
      <c r="D94" s="8"/>
      <c r="E94" s="8"/>
      <c r="F94" s="8"/>
      <c r="G94" s="8"/>
      <c r="H94" s="8"/>
      <c r="I94" s="8"/>
      <c r="J94" s="8"/>
      <c r="K94" s="8"/>
      <c r="L94" s="8"/>
      <c r="M94" s="8"/>
      <c r="N94" s="8"/>
      <c r="O94" s="8"/>
      <c r="P94" s="8"/>
      <c r="Q94" s="8"/>
    </row>
    <row r="95" spans="1:172" s="58" customFormat="1" ht="37.5" customHeight="1">
      <c r="A95" s="7" t="s">
        <v>64</v>
      </c>
      <c r="B95" s="7"/>
      <c r="C95" s="7"/>
      <c r="D95" s="7"/>
      <c r="E95" s="7"/>
      <c r="F95" s="7"/>
      <c r="G95" s="7"/>
      <c r="H95" s="7"/>
      <c r="I95" s="7"/>
      <c r="J95" s="7"/>
      <c r="K95" s="7"/>
      <c r="L95" s="7"/>
      <c r="M95" s="7"/>
      <c r="N95" s="7"/>
      <c r="O95" s="7"/>
      <c r="P95" s="7"/>
      <c r="Q95" s="7"/>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row>
    <row r="96" spans="1:172" s="58" customFormat="1" ht="14.1" hidden="1" customHeight="1">
      <c r="A96" s="130" t="s">
        <v>65</v>
      </c>
      <c r="B96" s="131"/>
      <c r="C96" s="132"/>
      <c r="D96" s="88"/>
      <c r="E96" s="133"/>
      <c r="F96" s="134"/>
      <c r="G96" s="135"/>
      <c r="H96" s="88"/>
      <c r="I96" s="91"/>
      <c r="J96" s="92"/>
      <c r="K96" s="93">
        <v>1700</v>
      </c>
      <c r="L96" s="88">
        <f>K96-K96*$P$99</f>
        <v>1615</v>
      </c>
      <c r="M96" s="94"/>
      <c r="N96" s="41">
        <f>C96*E96+G96*I96+K96*M96</f>
        <v>0</v>
      </c>
      <c r="O96" s="42"/>
      <c r="P96" s="43">
        <f>D96*E96+H96*I96+L96*M96</f>
        <v>0</v>
      </c>
      <c r="Q96" s="53">
        <f>E96*0.05+I96*0.1+M96</f>
        <v>0</v>
      </c>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row>
    <row r="97" spans="1:172" s="58" customFormat="1" ht="14.1" customHeight="1">
      <c r="A97" s="6"/>
      <c r="B97" s="6"/>
      <c r="C97" s="6"/>
      <c r="D97" s="6"/>
      <c r="E97" s="6"/>
      <c r="F97" s="6"/>
      <c r="G97" s="6"/>
      <c r="H97" s="6"/>
      <c r="I97" s="6"/>
      <c r="J97" s="6"/>
      <c r="K97" s="6"/>
      <c r="L97" s="6"/>
      <c r="M97" s="6"/>
      <c r="N97" s="6"/>
      <c r="O97" s="6"/>
      <c r="P97" s="6"/>
      <c r="Q97" s="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row>
    <row r="98" spans="1:172" ht="16.5" customHeight="1">
      <c r="A98" s="136"/>
      <c r="B98" s="137"/>
      <c r="C98" s="138"/>
      <c r="D98" s="139"/>
      <c r="E98" s="140">
        <f>((SUM(E18:E92))*50)/1000</f>
        <v>0</v>
      </c>
      <c r="F98" s="141"/>
      <c r="G98" s="139"/>
      <c r="H98" s="139"/>
      <c r="I98" s="139">
        <f>((SUM(I18:I92)*100)/1000)</f>
        <v>0</v>
      </c>
      <c r="J98" s="141"/>
      <c r="K98" s="139"/>
      <c r="L98" s="139"/>
      <c r="M98" s="142">
        <f>SUM(M18:M97)</f>
        <v>0</v>
      </c>
      <c r="N98" s="41">
        <f>SUM(N4:N97)</f>
        <v>0</v>
      </c>
      <c r="O98" s="143"/>
      <c r="P98" s="144">
        <f>N98</f>
        <v>0</v>
      </c>
      <c r="Q98" s="145">
        <f>E98+I98+M98</f>
        <v>0</v>
      </c>
      <c r="R98" s="146"/>
    </row>
    <row r="99" spans="1:172" s="16" customFormat="1" ht="24" customHeight="1">
      <c r="A99" s="147" t="s">
        <v>66</v>
      </c>
      <c r="B99" s="148"/>
      <c r="C99" s="149" t="s">
        <v>67</v>
      </c>
      <c r="D99" s="16" t="s">
        <v>68</v>
      </c>
      <c r="E99" s="150" t="s">
        <v>69</v>
      </c>
      <c r="F99" s="151"/>
      <c r="G99" s="5" t="s">
        <v>70</v>
      </c>
      <c r="H99" s="5"/>
      <c r="I99" s="152" t="s">
        <v>71</v>
      </c>
      <c r="J99" s="153"/>
      <c r="K99" s="154" t="s">
        <v>72</v>
      </c>
      <c r="L99" s="4" t="s">
        <v>73</v>
      </c>
      <c r="M99" s="4"/>
      <c r="N99" s="155"/>
      <c r="O99" s="156"/>
      <c r="P99" s="157">
        <v>0.05</v>
      </c>
      <c r="Q99" s="158"/>
      <c r="R99" s="158"/>
      <c r="S99" s="158"/>
      <c r="T99" s="158"/>
    </row>
    <row r="100" spans="1:172" ht="32.25" customHeight="1">
      <c r="A100" s="159" t="s">
        <v>74</v>
      </c>
      <c r="B100" s="160"/>
      <c r="C100" s="161">
        <v>0</v>
      </c>
      <c r="D100" s="161">
        <v>0.05</v>
      </c>
      <c r="E100" s="162">
        <v>7.0000000000000007E-2</v>
      </c>
      <c r="F100" s="163"/>
      <c r="G100" s="3">
        <v>0.1</v>
      </c>
      <c r="H100" s="3"/>
      <c r="I100" s="164">
        <v>0.15</v>
      </c>
      <c r="J100" s="165"/>
      <c r="K100" s="166" t="s">
        <v>75</v>
      </c>
      <c r="L100" s="2" t="s">
        <v>76</v>
      </c>
      <c r="M100" s="2"/>
      <c r="N100" s="156"/>
      <c r="O100" s="156"/>
      <c r="P100" s="167">
        <f>P98-P99*P98</f>
        <v>0</v>
      </c>
    </row>
    <row r="101" spans="1:172" s="61" customFormat="1" ht="18">
      <c r="A101" s="1" t="s">
        <v>77</v>
      </c>
      <c r="B101" s="1"/>
      <c r="C101" s="1"/>
      <c r="D101" s="1"/>
      <c r="E101" s="1"/>
      <c r="F101" s="1"/>
      <c r="G101" s="1"/>
      <c r="H101" s="1"/>
      <c r="I101" s="1"/>
      <c r="J101" s="1"/>
      <c r="K101" s="1"/>
      <c r="L101" s="1"/>
      <c r="M101" s="1"/>
      <c r="N101" s="1"/>
      <c r="O101" s="1"/>
      <c r="P101" s="1"/>
      <c r="Q101" s="1"/>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row>
    <row r="102" spans="1:172" s="16" customFormat="1" ht="49.5" customHeight="1">
      <c r="A102" s="171" t="s">
        <v>78</v>
      </c>
      <c r="B102" s="171"/>
      <c r="C102" s="171"/>
      <c r="D102" s="171"/>
      <c r="E102" s="171"/>
      <c r="F102" s="171"/>
      <c r="G102" s="171"/>
      <c r="H102" s="171"/>
      <c r="I102" s="171"/>
      <c r="J102" s="171"/>
      <c r="K102" s="171"/>
      <c r="L102" s="171"/>
      <c r="M102" s="171"/>
      <c r="N102" s="171"/>
      <c r="O102" s="171"/>
      <c r="P102" s="171"/>
      <c r="Q102" s="171"/>
    </row>
    <row r="103" spans="1:172" s="61" customFormat="1" ht="21">
      <c r="A103" s="172" t="s">
        <v>79</v>
      </c>
      <c r="B103" s="172"/>
      <c r="C103" s="172"/>
      <c r="D103" s="172"/>
      <c r="E103" s="172"/>
      <c r="F103" s="172"/>
      <c r="G103" s="172"/>
      <c r="H103" s="172"/>
      <c r="I103" s="172"/>
      <c r="J103" s="172"/>
      <c r="K103" s="172"/>
      <c r="L103" s="172"/>
      <c r="M103" s="172"/>
      <c r="N103" s="172"/>
      <c r="O103" s="172"/>
      <c r="P103" s="172"/>
      <c r="Q103" s="172"/>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row>
    <row r="104" spans="1:172" s="16" customFormat="1">
      <c r="A104" s="168"/>
      <c r="B104" s="168"/>
    </row>
    <row r="105" spans="1:172" s="61" customFormat="1" ht="18">
      <c r="A105" s="1" t="s">
        <v>80</v>
      </c>
      <c r="B105" s="1"/>
      <c r="C105" s="1"/>
      <c r="D105" s="1"/>
      <c r="E105" s="1"/>
      <c r="F105" s="1"/>
      <c r="G105" s="1"/>
      <c r="H105" s="1"/>
      <c r="I105" s="1"/>
      <c r="J105" s="1"/>
      <c r="K105" s="1"/>
      <c r="L105" s="1"/>
      <c r="M105" s="1"/>
      <c r="N105" s="1"/>
      <c r="O105" s="1"/>
      <c r="P105" s="1"/>
      <c r="Q105" s="1"/>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row>
    <row r="106" spans="1:172" s="16" customFormat="1"/>
    <row r="107" spans="1:172" ht="29.25" customHeight="1">
      <c r="A107" s="173" t="s">
        <v>81</v>
      </c>
      <c r="B107" s="173"/>
      <c r="C107" s="173"/>
      <c r="D107" s="173"/>
      <c r="E107" s="173"/>
      <c r="F107" s="173"/>
      <c r="G107" s="173"/>
      <c r="H107" s="173"/>
      <c r="I107" s="173"/>
      <c r="J107" s="173"/>
      <c r="K107" s="173"/>
      <c r="L107" s="173"/>
      <c r="M107" s="173"/>
      <c r="N107" s="173"/>
      <c r="O107" s="173"/>
      <c r="P107" s="173"/>
      <c r="Q107" s="173"/>
    </row>
    <row r="108" spans="1:172" ht="15" customHeight="1">
      <c r="A108" s="169"/>
      <c r="B108" s="169"/>
      <c r="D108" s="170"/>
    </row>
    <row r="109" spans="1:172" ht="21">
      <c r="A109" s="174" t="s">
        <v>82</v>
      </c>
      <c r="B109" s="174"/>
      <c r="C109" s="174"/>
      <c r="D109" s="174"/>
      <c r="E109" s="174"/>
      <c r="F109" s="174"/>
      <c r="G109" s="174"/>
      <c r="H109" s="174"/>
      <c r="I109" s="174"/>
      <c r="J109" s="174"/>
      <c r="K109" s="174"/>
      <c r="L109" s="174"/>
      <c r="M109" s="174"/>
      <c r="N109" s="174"/>
      <c r="O109" s="174"/>
      <c r="P109" s="174"/>
      <c r="Q109" s="174"/>
    </row>
  </sheetData>
  <mergeCells count="20">
    <mergeCell ref="A102:Q102"/>
    <mergeCell ref="A103:Q103"/>
    <mergeCell ref="A105:Q105"/>
    <mergeCell ref="A107:Q107"/>
    <mergeCell ref="A109:Q109"/>
    <mergeCell ref="G99:H99"/>
    <mergeCell ref="L99:M99"/>
    <mergeCell ref="G100:H100"/>
    <mergeCell ref="L100:M100"/>
    <mergeCell ref="A101:Q101"/>
    <mergeCell ref="A73:Q73"/>
    <mergeCell ref="A93:Q93"/>
    <mergeCell ref="A94:Q94"/>
    <mergeCell ref="A95:Q95"/>
    <mergeCell ref="A97:Q97"/>
    <mergeCell ref="A2:L3"/>
    <mergeCell ref="M3:Q3"/>
    <mergeCell ref="A11:Q11"/>
    <mergeCell ref="A43:Q43"/>
    <mergeCell ref="A57:Q57"/>
  </mergeCells>
  <pageMargins left="0.7" right="0.7" top="0.75" bottom="0.75" header="0.511811023622047" footer="0.511811023622047"/>
  <pageSetup paperSize="9" scale="77" orientation="landscape" horizontalDpi="300" verticalDpi="300"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Template/>
  <TotalTime>6</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ССОКТ г. Бугульма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Стронский Константин Александрович</cp:lastModifiedBy>
  <cp:revision>2</cp:revision>
  <cp:lastPrinted>2018-02-23T14:49:05Z</cp:lastPrinted>
  <dcterms:created xsi:type="dcterms:W3CDTF">2016-09-27T10:43:32Z</dcterms:created>
  <dcterms:modified xsi:type="dcterms:W3CDTF">2023-03-13T08:02:11Z</dcterms:modified>
  <dc:language>ru-RU</dc:language>
</cp:coreProperties>
</file>